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0" yWindow="260" windowWidth="34720" windowHeight="14080" tabRatio="987" firstSheet="1" activeTab="10"/>
  </bookViews>
  <sheets>
    <sheet name="QUAlif. CLASS. DOPPIO 1a Fase" sheetId="1" r:id="rId1"/>
    <sheet name="QUAlif. CLASS. DOPPIO 2a Fa" sheetId="2" r:id="rId2"/>
    <sheet name="QUAlif. CLASS. DEFINI. DOPPIO" sheetId="3" r:id="rId3"/>
    <sheet name="CLASS. QUALIF. SINGOLO 1a FASE" sheetId="4" r:id="rId4"/>
    <sheet name="CLASS. QUALIF. SINGOLO 2a FASE" sheetId="5" r:id="rId5"/>
    <sheet name="CLASS. QUALIF. SINGOLO" sheetId="6" r:id="rId6"/>
    <sheet name="COPPA D'ARGENTO" sheetId="7" r:id="rId7"/>
    <sheet name="CLASS. DOPPIO" sheetId="8" r:id="rId8"/>
    <sheet name="CLASS.  SINGOLO" sheetId="9" r:id="rId9"/>
    <sheet name="CLASS. TRIS" sheetId="10" r:id="rId10"/>
    <sheet name="CLASS. RANKING" sheetId="11" r:id="rId11"/>
    <sheet name="Foglio1" sheetId="12" r:id="rId12"/>
  </sheets>
  <definedNames>
    <definedName name="_xlnm.Print_Area" localSheetId="10">'CLASS. RANKING'!$A$1:$AP$98</definedName>
  </definedNames>
  <calcPr fullCalcOnLoad="1"/>
</workbook>
</file>

<file path=xl/sharedStrings.xml><?xml version="1.0" encoding="utf-8"?>
<sst xmlns="http://schemas.openxmlformats.org/spreadsheetml/2006/main" count="2110" uniqueCount="147">
  <si>
    <t>QUALIFICAZIONI DOPPIO/SINGOLO 1A FASE</t>
  </si>
  <si>
    <t>CLASSIFICA QUALIFICAZIONE DOPPIO CATEGORIA M/A</t>
  </si>
  <si>
    <t>Class.</t>
  </si>
  <si>
    <t>Categ.</t>
  </si>
  <si>
    <t>Nome e Cognome</t>
  </si>
  <si>
    <t>Numero</t>
  </si>
  <si>
    <t>Associazione</t>
  </si>
  <si>
    <t>Num.</t>
  </si>
  <si>
    <t>1a fase</t>
  </si>
  <si>
    <t xml:space="preserve">Totale </t>
  </si>
  <si>
    <t>Media</t>
  </si>
  <si>
    <t>Gioc.</t>
  </si>
  <si>
    <t>Atleta</t>
  </si>
  <si>
    <t>Tessera</t>
  </si>
  <si>
    <t>Sportiva</t>
  </si>
  <si>
    <t>Par.</t>
  </si>
  <si>
    <t>birilli</t>
  </si>
  <si>
    <t>Doppio</t>
  </si>
  <si>
    <t>A</t>
  </si>
  <si>
    <t>Delvino Angelo</t>
  </si>
  <si>
    <t>ac4848</t>
  </si>
  <si>
    <t>A.S.D. DOLMEN</t>
  </si>
  <si>
    <t>Tedone Aldo</t>
  </si>
  <si>
    <t>ab8235</t>
  </si>
  <si>
    <t>CLASSIFICA QUALIFICAZIONE DOPPIO CATEGORIA M/B</t>
  </si>
  <si>
    <t>C</t>
  </si>
  <si>
    <t>Fragassi Francesco</t>
  </si>
  <si>
    <t>aa5973</t>
  </si>
  <si>
    <t>A.S.D. BARIUM</t>
  </si>
  <si>
    <t>B</t>
  </si>
  <si>
    <t>Semplice Giuseppe</t>
  </si>
  <si>
    <t>aa5968</t>
  </si>
  <si>
    <t>Claudio Raffaele</t>
  </si>
  <si>
    <t>ac3854</t>
  </si>
  <si>
    <t>Claudio Angelantonio</t>
  </si>
  <si>
    <t>ac2745</t>
  </si>
  <si>
    <t>Petracca Alberto</t>
  </si>
  <si>
    <t>ab8561</t>
  </si>
  <si>
    <t>CLASSIFICA QUALIFICAZIONE DOPPIO CATEGORIA M/C</t>
  </si>
  <si>
    <t>Cioce Leonardo</t>
  </si>
  <si>
    <t>aa5989</t>
  </si>
  <si>
    <t>Caradio Vincenzo</t>
  </si>
  <si>
    <t>aa5918</t>
  </si>
  <si>
    <t>Allocca Federico</t>
  </si>
  <si>
    <t>aa6123</t>
  </si>
  <si>
    <t>De Angelis Rocco</t>
  </si>
  <si>
    <t>ac1454</t>
  </si>
  <si>
    <t>Lestingi Giuseppe</t>
  </si>
  <si>
    <t>aa5984</t>
  </si>
  <si>
    <t>Gagliardi Pierluigi</t>
  </si>
  <si>
    <t>aa5987</t>
  </si>
  <si>
    <t>D</t>
  </si>
  <si>
    <t>Buia Giovanni</t>
  </si>
  <si>
    <t>ac5561</t>
  </si>
  <si>
    <t>Morizio Maurizio</t>
  </si>
  <si>
    <t>aa5971</t>
  </si>
  <si>
    <t>Loconte Raffaele</t>
  </si>
  <si>
    <t>ab9152</t>
  </si>
  <si>
    <t>Mizzi Nicola</t>
  </si>
  <si>
    <t>ac2987</t>
  </si>
  <si>
    <t>CLASSIFICA QUALIFICAZIONE DOPPIO CATEGORIA M/D</t>
  </si>
  <si>
    <t>Vicenti Giuseppe</t>
  </si>
  <si>
    <t>ab8558</t>
  </si>
  <si>
    <t>Emiliano Giuseppe</t>
  </si>
  <si>
    <t>aa5936</t>
  </si>
  <si>
    <t>Basile Leonardo</t>
  </si>
  <si>
    <t>ac1449</t>
  </si>
  <si>
    <t>Tedone Paolo</t>
  </si>
  <si>
    <t>ac2374</t>
  </si>
  <si>
    <t>Cavallo Giovanni</t>
  </si>
  <si>
    <t>ac1985</t>
  </si>
  <si>
    <t>Arresta Gianfranco</t>
  </si>
  <si>
    <t>ac2376</t>
  </si>
  <si>
    <t>Colella Domenico</t>
  </si>
  <si>
    <t>ac2398</t>
  </si>
  <si>
    <t>Mandara Cataldo</t>
  </si>
  <si>
    <t>ab8236</t>
  </si>
  <si>
    <t>CLASSIFICA QUALIFICAZIONE DOPPIO CATEGORIA F/D</t>
  </si>
  <si>
    <t>Gagliardi Emanuela</t>
  </si>
  <si>
    <t>ad0300</t>
  </si>
  <si>
    <t>QUALIFICAZIONI DOPPIO/SINGOLO 2A FASE</t>
  </si>
  <si>
    <t>QUALIFICAZIONI DOPPIO/SINGOLO</t>
  </si>
  <si>
    <t>2a fase</t>
  </si>
  <si>
    <t>Q</t>
  </si>
  <si>
    <t>CLASSIFICA QUALIFICAZIONE  SINGOLO REGIONALE 2016 1a FASE</t>
  </si>
  <si>
    <t>CLASSIFICA SINGOLO CATEGORIA M/A</t>
  </si>
  <si>
    <t>Clas.</t>
  </si>
  <si>
    <t>N.</t>
  </si>
  <si>
    <t>Birilli</t>
  </si>
  <si>
    <t xml:space="preserve">Tot. </t>
  </si>
  <si>
    <t>1 Fase</t>
  </si>
  <si>
    <t>CLASSIFICA SINGOLO CATEGORIA M/B</t>
  </si>
  <si>
    <t>CLASSIFICA SINGOLO CATEGORIA M/C</t>
  </si>
  <si>
    <t>CLASSIFICA SINGOLO CATEGORIA M/D</t>
  </si>
  <si>
    <t>CLASSIFICA SINGOLO CATEGORIA F/D</t>
  </si>
  <si>
    <t>CLASSIFICA QUALIFICAZIONE  SINGOLO REGIONALE 2016 2a FASE</t>
  </si>
  <si>
    <t>2 Fase</t>
  </si>
  <si>
    <t>CLASSIFICA QUALIFICAZIONE  SINGOLO REGIONALE 2016</t>
  </si>
  <si>
    <t>REGIONALE COPPA D'ARGENTO 2016</t>
  </si>
  <si>
    <t>HCP</t>
  </si>
  <si>
    <t>A.S. DOLMEN</t>
  </si>
  <si>
    <t>REGIONALI DI DOPPIO 2016</t>
  </si>
  <si>
    <t>CLASSIFICA DOPPIO CATEGORIA M/A</t>
  </si>
  <si>
    <t>Tot</t>
  </si>
  <si>
    <t>CLASSIFICA DOPPIO CATEGORIA M/B</t>
  </si>
  <si>
    <t>CLASSIFICA DOPPIO CATEGORIA M/C</t>
  </si>
  <si>
    <t>CLASSIFICA DOPPIO CATEGORIA M/D</t>
  </si>
  <si>
    <t>CLASSIFICA SINGOLO REGIONALE 2016</t>
  </si>
  <si>
    <t>Cavallo Gianni</t>
  </si>
  <si>
    <t>REGIONALE di TRIS 2016</t>
  </si>
  <si>
    <t xml:space="preserve">CLASSIFICA TRIS </t>
  </si>
  <si>
    <t>Hcp</t>
  </si>
  <si>
    <t>Tot con</t>
  </si>
  <si>
    <t>TOT</t>
  </si>
  <si>
    <t>birilli 1</t>
  </si>
  <si>
    <t>CLASSIFICA RANKING CATEGORIA M/A</t>
  </si>
  <si>
    <t>Cl.</t>
  </si>
  <si>
    <t>FISB</t>
  </si>
  <si>
    <t>Coeff.</t>
  </si>
  <si>
    <t>Punt.</t>
  </si>
  <si>
    <t>Qual.</t>
  </si>
  <si>
    <t>Merito</t>
  </si>
  <si>
    <t>ALL E.</t>
  </si>
  <si>
    <t>Region.</t>
  </si>
  <si>
    <t>di</t>
  </si>
  <si>
    <t>Sing.</t>
  </si>
  <si>
    <t xml:space="preserve">di </t>
  </si>
  <si>
    <t>Tess.</t>
  </si>
  <si>
    <t>Punti</t>
  </si>
  <si>
    <t>Ranking</t>
  </si>
  <si>
    <t>2a Fase</t>
  </si>
  <si>
    <t>World Cup</t>
  </si>
  <si>
    <t>SING.</t>
  </si>
  <si>
    <t>DOPPIO</t>
  </si>
  <si>
    <t>TRIS</t>
  </si>
  <si>
    <t>CLASSIFICA RANKING CATEGORIA M/B</t>
  </si>
  <si>
    <t>Cla.</t>
  </si>
  <si>
    <t>Coppa Ar</t>
  </si>
  <si>
    <t>Tris</t>
  </si>
  <si>
    <t>Di Tommaso Ruggiero</t>
  </si>
  <si>
    <t>aa6118</t>
  </si>
  <si>
    <t>CLASSIFICA RANKING CATEGORIA M/C</t>
  </si>
  <si>
    <t>1a Fase</t>
  </si>
  <si>
    <t>CLASSIFICA RANKING CATEGORIA M/D</t>
  </si>
  <si>
    <t>A.S. BOWL&amp;MORE</t>
  </si>
  <si>
    <t>ac1895</t>
  </si>
  <si>
    <t>CLASSIFICA RANKING CATEGORIA F/D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</si>
</sst>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8"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i/>
      <sz val="9"/>
      <name val="Arial Unicode MS"/>
      <family val="2"/>
    </font>
    <font>
      <b/>
      <sz val="16"/>
      <name val="Bookman Old Style"/>
      <family val="1"/>
    </font>
    <font>
      <b/>
      <u val="single"/>
      <sz val="14"/>
      <color indexed="12"/>
      <name val="Bookman Old Style"/>
      <family val="1"/>
    </font>
    <font>
      <b/>
      <u val="single"/>
      <sz val="16"/>
      <name val="Bookman Old Style"/>
      <family val="1"/>
    </font>
    <font>
      <sz val="12"/>
      <name val="Bookman Old Style"/>
      <family val="1"/>
    </font>
    <font>
      <b/>
      <u val="single"/>
      <sz val="12"/>
      <color indexed="60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b/>
      <i/>
      <sz val="10"/>
      <name val="Comic Sans MS"/>
      <family val="4"/>
    </font>
    <font>
      <sz val="10"/>
      <name val="Comic Sans MS"/>
      <family val="4"/>
    </font>
    <font>
      <sz val="9"/>
      <name val="Bookman Old Style"/>
      <family val="1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b/>
      <sz val="10"/>
      <color indexed="49"/>
      <name val="Arial"/>
      <family val="2"/>
    </font>
    <font>
      <b/>
      <sz val="10"/>
      <color indexed="12"/>
      <name val="Arial"/>
      <family val="2"/>
    </font>
    <font>
      <b/>
      <sz val="9"/>
      <color indexed="60"/>
      <name val="Comic Sans MS"/>
      <family val="4"/>
    </font>
    <font>
      <b/>
      <sz val="8"/>
      <name val="Comic Sans MS"/>
      <family val="4"/>
    </font>
    <font>
      <b/>
      <sz val="10"/>
      <name val="Arial"/>
      <family val="2"/>
    </font>
    <font>
      <sz val="16"/>
      <name val="Bookman Old Style"/>
      <family val="1"/>
    </font>
    <font>
      <sz val="14"/>
      <name val="Bookman Old Style"/>
      <family val="1"/>
    </font>
    <font>
      <b/>
      <sz val="11"/>
      <name val="Comic Sans MS"/>
      <family val="4"/>
    </font>
    <font>
      <sz val="8"/>
      <name val="Comic Sans MS"/>
      <family val="4"/>
    </font>
    <font>
      <b/>
      <sz val="10"/>
      <color indexed="30"/>
      <name val="Arial"/>
      <family val="2"/>
    </font>
    <font>
      <b/>
      <u val="single"/>
      <sz val="12"/>
      <color indexed="12"/>
      <name val="Bookman Old Style"/>
      <family val="1"/>
    </font>
    <font>
      <b/>
      <u val="single"/>
      <sz val="11"/>
      <color indexed="60"/>
      <name val="Bookman Old Style"/>
      <family val="1"/>
    </font>
    <font>
      <sz val="11"/>
      <name val="Bookman Old Style"/>
      <family val="1"/>
    </font>
    <font>
      <b/>
      <i/>
      <sz val="12"/>
      <color indexed="62"/>
      <name val="Bookman Old Style"/>
      <family val="1"/>
    </font>
    <font>
      <b/>
      <sz val="10"/>
      <color indexed="28"/>
      <name val="Arial"/>
      <family val="2"/>
    </font>
    <font>
      <b/>
      <sz val="10"/>
      <color indexed="48"/>
      <name val="Arial"/>
      <family val="2"/>
    </font>
    <font>
      <b/>
      <u val="single"/>
      <sz val="16"/>
      <color indexed="12"/>
      <name val="Bookman Old Style"/>
      <family val="1"/>
    </font>
    <font>
      <b/>
      <u val="single"/>
      <sz val="11"/>
      <color indexed="12"/>
      <name val="Bookman Old Style"/>
      <family val="1"/>
    </font>
    <font>
      <b/>
      <u val="single"/>
      <sz val="10"/>
      <color indexed="10"/>
      <name val="Comic Sans MS"/>
      <family val="4"/>
    </font>
    <font>
      <sz val="7"/>
      <name val="Bookman Old Style"/>
      <family val="1"/>
    </font>
    <font>
      <b/>
      <sz val="7"/>
      <name val="Comic Sans MS"/>
      <family val="4"/>
    </font>
    <font>
      <sz val="7"/>
      <name val="Comic Sans MS"/>
      <family val="4"/>
    </font>
    <font>
      <b/>
      <sz val="7"/>
      <color indexed="10"/>
      <name val="Comic Sans MS"/>
      <family val="4"/>
    </font>
    <font>
      <b/>
      <sz val="7"/>
      <color indexed="60"/>
      <name val="Comic Sans MS"/>
      <family val="4"/>
    </font>
    <font>
      <b/>
      <i/>
      <sz val="7"/>
      <color indexed="62"/>
      <name val="Bookman Old Style"/>
      <family val="1"/>
    </font>
    <font>
      <b/>
      <sz val="7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5" fillId="27" borderId="3" applyNumberFormat="0" applyAlignment="0" applyProtection="0"/>
    <xf numFmtId="0" fontId="66" fillId="28" borderId="1" applyNumberFormat="0" applyAlignment="0" applyProtection="0"/>
    <xf numFmtId="41" fontId="0" fillId="0" borderId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4" applyNumberFormat="0" applyFont="0" applyAlignment="0" applyProtection="0"/>
    <xf numFmtId="0" fontId="69" fillId="20" borderId="5" applyNumberFormat="0" applyAlignment="0" applyProtection="0"/>
    <xf numFmtId="9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1" fontId="18" fillId="0" borderId="14" xfId="35" applyNumberFormat="1" applyFont="1" applyFill="1" applyBorder="1" applyAlignment="1" applyProtection="1">
      <alignment horizontal="center" vertical="center"/>
      <protection/>
    </xf>
    <xf numFmtId="1" fontId="19" fillId="35" borderId="14" xfId="35" applyNumberFormat="1" applyFont="1" applyFill="1" applyBorder="1" applyAlignment="1" applyProtection="1">
      <alignment horizontal="center" vertical="center"/>
      <protection/>
    </xf>
    <xf numFmtId="164" fontId="20" fillId="0" borderId="14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9" fillId="0" borderId="15" xfId="35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1" fontId="19" fillId="35" borderId="16" xfId="35" applyNumberFormat="1" applyFont="1" applyFill="1" applyBorder="1" applyAlignment="1" applyProtection="1">
      <alignment vertical="center"/>
      <protection/>
    </xf>
    <xf numFmtId="1" fontId="19" fillId="0" borderId="0" xfId="3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" fontId="27" fillId="0" borderId="0" xfId="35" applyNumberFormat="1" applyFont="1" applyFill="1" applyBorder="1" applyAlignment="1" applyProtection="1">
      <alignment horizontal="center" vertical="center"/>
      <protection/>
    </xf>
    <xf numFmtId="1" fontId="19" fillId="33" borderId="15" xfId="35" applyNumberFormat="1" applyFont="1" applyFill="1" applyBorder="1" applyAlignment="1" applyProtection="1">
      <alignment horizontal="center" vertical="center"/>
      <protection/>
    </xf>
    <xf numFmtId="164" fontId="2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1" fontId="18" fillId="0" borderId="0" xfId="35" applyNumberFormat="1" applyFont="1" applyFill="1" applyBorder="1" applyAlignment="1" applyProtection="1">
      <alignment horizontal="center" vertical="center"/>
      <protection/>
    </xf>
    <xf numFmtId="1" fontId="19" fillId="33" borderId="0" xfId="3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64" fontId="1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1" fontId="30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27" fillId="0" borderId="14" xfId="35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" fontId="7" fillId="33" borderId="0" xfId="0" applyNumberFormat="1" applyFont="1" applyFill="1" applyAlignment="1">
      <alignment horizontal="center" vertical="center"/>
    </xf>
    <xf numFmtId="1" fontId="8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64" fontId="11" fillId="33" borderId="13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1" fontId="22" fillId="33" borderId="15" xfId="35" applyNumberFormat="1" applyFont="1" applyFill="1" applyBorder="1" applyAlignment="1" applyProtection="1">
      <alignment horizontal="center" vertical="center"/>
      <protection/>
    </xf>
    <xf numFmtId="164" fontId="20" fillId="33" borderId="15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center" vertical="center"/>
    </xf>
    <xf numFmtId="164" fontId="1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32" fillId="0" borderId="14" xfId="35" applyNumberFormat="1" applyFont="1" applyFill="1" applyBorder="1" applyAlignment="1" applyProtection="1">
      <alignment horizontal="center" vertical="center"/>
      <protection/>
    </xf>
    <xf numFmtId="1" fontId="33" fillId="0" borderId="14" xfId="3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11" fillId="34" borderId="21" xfId="0" applyNumberFormat="1" applyFont="1" applyFill="1" applyBorder="1" applyAlignment="1">
      <alignment horizontal="center" vertical="center"/>
    </xf>
    <xf numFmtId="1" fontId="22" fillId="0" borderId="14" xfId="35" applyNumberFormat="1" applyFont="1" applyFill="1" applyBorder="1" applyAlignment="1" applyProtection="1">
      <alignment horizontal="center" vertical="center"/>
      <protection/>
    </xf>
    <xf numFmtId="1" fontId="1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35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left" vertical="center"/>
    </xf>
    <xf numFmtId="0" fontId="37" fillId="33" borderId="0" xfId="0" applyFont="1" applyFill="1" applyAlignment="1">
      <alignment vertical="center"/>
    </xf>
    <xf numFmtId="0" fontId="38" fillId="37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1" fontId="38" fillId="39" borderId="10" xfId="0" applyNumberFormat="1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9" borderId="1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7" borderId="23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1" fontId="38" fillId="39" borderId="11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1" fontId="37" fillId="33" borderId="0" xfId="0" applyNumberFormat="1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164" fontId="37" fillId="33" borderId="0" xfId="0" applyNumberFormat="1" applyFont="1" applyFill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1" fontId="40" fillId="33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>
      <alignment horizontal="center" vertical="center"/>
    </xf>
    <xf numFmtId="1" fontId="41" fillId="0" borderId="14" xfId="0" applyNumberFormat="1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 horizontal="center" vertical="center"/>
    </xf>
    <xf numFmtId="1" fontId="41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1" fontId="38" fillId="33" borderId="13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164" fontId="41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164" fontId="39" fillId="33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" fontId="38" fillId="33" borderId="15" xfId="0" applyNumberFormat="1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164" fontId="41" fillId="33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 applyProtection="1">
      <alignment horizontal="center" vertical="center"/>
      <protection locked="0"/>
    </xf>
    <xf numFmtId="1" fontId="10" fillId="33" borderId="0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" fontId="19" fillId="35" borderId="14" xfId="35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164" fontId="11" fillId="40" borderId="25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164" fontId="11" fillId="41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1" fontId="5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164" fontId="11" fillId="40" borderId="28" xfId="0" applyNumberFormat="1" applyFont="1" applyFill="1" applyBorder="1" applyAlignment="1">
      <alignment horizontal="center" vertical="center"/>
    </xf>
    <xf numFmtId="1" fontId="31" fillId="33" borderId="0" xfId="0" applyNumberFormat="1" applyFont="1" applyFill="1" applyBorder="1" applyAlignment="1">
      <alignment horizontal="center" vertical="center"/>
    </xf>
    <xf numFmtId="164" fontId="11" fillId="40" borderId="24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1" fontId="11" fillId="34" borderId="26" xfId="0" applyNumberFormat="1" applyFont="1" applyFill="1" applyBorder="1" applyAlignment="1">
      <alignment horizontal="center" vertical="center"/>
    </xf>
    <xf numFmtId="164" fontId="11" fillId="40" borderId="26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" fontId="19" fillId="35" borderId="20" xfId="35" applyNumberFormat="1" applyFont="1" applyFill="1" applyBorder="1" applyAlignment="1" applyProtection="1">
      <alignment horizontal="center" vertical="center"/>
      <protection/>
    </xf>
    <xf numFmtId="1" fontId="34" fillId="0" borderId="0" xfId="0" applyNumberFormat="1" applyFont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164" fontId="11" fillId="34" borderId="25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7" borderId="29" xfId="0" applyFont="1" applyFill="1" applyBorder="1" applyAlignment="1">
      <alignment horizontal="center" vertical="center"/>
    </xf>
    <xf numFmtId="1" fontId="38" fillId="39" borderId="19" xfId="0" applyNumberFormat="1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9" borderId="19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64" fontId="38" fillId="40" borderId="26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1" fontId="42" fillId="33" borderId="0" xfId="0" applyNumberFormat="1" applyFont="1" applyFill="1" applyBorder="1" applyAlignment="1">
      <alignment horizontal="center" vertical="center"/>
    </xf>
    <xf numFmtId="164" fontId="38" fillId="40" borderId="24" xfId="0" applyNumberFormat="1" applyFont="1" applyFill="1" applyBorder="1" applyAlignment="1">
      <alignment horizontal="center" vertical="center"/>
    </xf>
    <xf numFmtId="1" fontId="34" fillId="33" borderId="0" xfId="0" applyNumberFormat="1" applyFont="1" applyFill="1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.421875" style="2" customWidth="1"/>
    <col min="3" max="3" width="6.00390625" style="2" customWidth="1"/>
    <col min="4" max="4" width="16.28125" style="2" customWidth="1"/>
    <col min="5" max="5" width="7.7109375" style="2" customWidth="1"/>
    <col min="6" max="6" width="16.421875" style="2" customWidth="1"/>
    <col min="7" max="7" width="5.421875" style="2" customWidth="1"/>
    <col min="8" max="8" width="7.421875" style="3" customWidth="1"/>
    <col min="9" max="9" width="7.140625" style="3" customWidth="1"/>
    <col min="10" max="10" width="6.00390625" style="4" customWidth="1"/>
    <col min="11" max="11" width="1.421875" style="5" customWidth="1"/>
    <col min="12" max="12" width="4.7109375" style="1" customWidth="1"/>
    <col min="13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253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253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253"/>
    </row>
    <row r="4" spans="2:13" s="8" customFormat="1" ht="13.5" customHeight="1">
      <c r="B4" s="254" t="s">
        <v>0</v>
      </c>
      <c r="C4" s="254"/>
      <c r="D4" s="254"/>
      <c r="E4" s="254"/>
      <c r="F4" s="254"/>
      <c r="G4" s="254"/>
      <c r="H4" s="254"/>
      <c r="I4" s="254"/>
      <c r="J4" s="254"/>
      <c r="K4" s="10"/>
      <c r="L4" s="253"/>
      <c r="M4" s="11"/>
    </row>
    <row r="5" spans="2:12" s="12" customFormat="1" ht="9.75" customHeight="1">
      <c r="B5" s="13"/>
      <c r="C5" s="14"/>
      <c r="D5" s="15"/>
      <c r="E5" s="14"/>
      <c r="F5" s="13"/>
      <c r="H5" s="16"/>
      <c r="I5" s="16"/>
      <c r="J5" s="17"/>
      <c r="K5" s="5"/>
      <c r="L5" s="253"/>
    </row>
    <row r="6" spans="2:13" s="12" customFormat="1" ht="12" customHeight="1">
      <c r="B6" s="246" t="s">
        <v>1</v>
      </c>
      <c r="C6" s="246"/>
      <c r="D6" s="246"/>
      <c r="E6" s="246"/>
      <c r="F6" s="246"/>
      <c r="G6" s="246"/>
      <c r="H6" s="246"/>
      <c r="I6" s="246"/>
      <c r="J6" s="246"/>
      <c r="K6" s="19"/>
      <c r="L6" s="253"/>
      <c r="M6" s="20"/>
    </row>
    <row r="7" s="12" customFormat="1" ht="7.5" customHeight="1">
      <c r="L7" s="253"/>
    </row>
    <row r="8" spans="2:14" s="21" customFormat="1" ht="13.5" customHeight="1">
      <c r="B8" s="251" t="s">
        <v>2</v>
      </c>
      <c r="C8" s="22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4" t="s">
        <v>8</v>
      </c>
      <c r="I8" s="24" t="s">
        <v>9</v>
      </c>
      <c r="J8" s="252" t="s">
        <v>10</v>
      </c>
      <c r="K8" s="25"/>
      <c r="L8" s="253"/>
      <c r="M8" s="26"/>
      <c r="N8" s="27"/>
    </row>
    <row r="9" spans="2:14" s="21" customFormat="1" ht="13.5" customHeight="1">
      <c r="B9" s="251"/>
      <c r="C9" s="28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31" t="s">
        <v>17</v>
      </c>
      <c r="J9" s="252"/>
      <c r="K9" s="25"/>
      <c r="L9" s="253"/>
      <c r="N9" s="32"/>
    </row>
    <row r="10" spans="2:11" s="21" customFormat="1" ht="6" customHeight="1">
      <c r="B10" s="33"/>
      <c r="C10" s="33"/>
      <c r="D10" s="34"/>
      <c r="E10" s="34"/>
      <c r="F10" s="34"/>
      <c r="G10" s="34"/>
      <c r="H10" s="35"/>
      <c r="I10" s="35"/>
      <c r="J10" s="36"/>
      <c r="K10" s="25"/>
    </row>
    <row r="11" spans="1:14" s="49" customFormat="1" ht="13.5" customHeight="1">
      <c r="A11" s="37"/>
      <c r="B11" s="242">
        <v>1</v>
      </c>
      <c r="C11" s="39" t="s">
        <v>18</v>
      </c>
      <c r="D11" s="40" t="s">
        <v>19</v>
      </c>
      <c r="E11" s="41" t="s">
        <v>20</v>
      </c>
      <c r="F11" s="243" t="s">
        <v>21</v>
      </c>
      <c r="G11" s="40">
        <v>6</v>
      </c>
      <c r="H11" s="42">
        <v>1198</v>
      </c>
      <c r="I11" s="244">
        <f>SUM(H11,H12)</f>
        <v>2210</v>
      </c>
      <c r="J11" s="44">
        <f>H11/G11</f>
        <v>199.66666666666666</v>
      </c>
      <c r="K11" s="45"/>
      <c r="L11" s="245">
        <v>400</v>
      </c>
      <c r="M11" s="47"/>
      <c r="N11" s="48"/>
    </row>
    <row r="12" spans="1:14" s="49" customFormat="1" ht="13.5" customHeight="1">
      <c r="A12" s="37"/>
      <c r="B12" s="242"/>
      <c r="C12" s="39" t="s">
        <v>18</v>
      </c>
      <c r="D12" s="40" t="s">
        <v>22</v>
      </c>
      <c r="E12" s="40" t="s">
        <v>23</v>
      </c>
      <c r="F12" s="243"/>
      <c r="G12" s="40">
        <v>6</v>
      </c>
      <c r="H12" s="42">
        <v>1012</v>
      </c>
      <c r="I12" s="244"/>
      <c r="J12" s="44">
        <f>H12/G12</f>
        <v>168.66666666666666</v>
      </c>
      <c r="K12" s="50"/>
      <c r="L12" s="245"/>
      <c r="M12" s="47"/>
      <c r="N12" s="48"/>
    </row>
    <row r="13" spans="2:11" s="51" customFormat="1" ht="13.5" customHeight="1">
      <c r="B13" s="52"/>
      <c r="C13" s="32"/>
      <c r="D13" s="32"/>
      <c r="E13" s="32"/>
      <c r="F13" s="32"/>
      <c r="G13" s="32"/>
      <c r="H13" s="53"/>
      <c r="I13" s="54"/>
      <c r="J13" s="55"/>
      <c r="K13" s="56"/>
    </row>
    <row r="14" spans="1:11" s="51" customFormat="1" ht="12" customHeight="1">
      <c r="A14" s="246" t="s">
        <v>24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</row>
    <row r="15" spans="1:11" s="51" customFormat="1" ht="7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4" s="51" customFormat="1" ht="13.5" customHeight="1">
      <c r="A16" s="18"/>
      <c r="B16" s="251" t="s">
        <v>2</v>
      </c>
      <c r="C16" s="22" t="s">
        <v>3</v>
      </c>
      <c r="D16" s="23" t="s">
        <v>4</v>
      </c>
      <c r="E16" s="23" t="s">
        <v>5</v>
      </c>
      <c r="F16" s="23" t="s">
        <v>6</v>
      </c>
      <c r="G16" s="23" t="s">
        <v>7</v>
      </c>
      <c r="H16" s="24" t="s">
        <v>8</v>
      </c>
      <c r="I16" s="24" t="s">
        <v>9</v>
      </c>
      <c r="J16" s="252" t="s">
        <v>10</v>
      </c>
      <c r="K16" s="18"/>
      <c r="M16" s="26"/>
      <c r="N16" s="27"/>
    </row>
    <row r="17" spans="1:11" s="51" customFormat="1" ht="13.5" customHeight="1">
      <c r="A17" s="18"/>
      <c r="B17" s="251"/>
      <c r="C17" s="28" t="s">
        <v>11</v>
      </c>
      <c r="D17" s="29" t="s">
        <v>12</v>
      </c>
      <c r="E17" s="29" t="s">
        <v>13</v>
      </c>
      <c r="F17" s="29" t="s">
        <v>14</v>
      </c>
      <c r="G17" s="29" t="s">
        <v>15</v>
      </c>
      <c r="H17" s="30" t="s">
        <v>16</v>
      </c>
      <c r="I17" s="31" t="s">
        <v>17</v>
      </c>
      <c r="J17" s="252"/>
      <c r="K17" s="18"/>
    </row>
    <row r="18" spans="1:11" s="51" customFormat="1" ht="6" customHeight="1">
      <c r="A18" s="18"/>
      <c r="B18" s="57"/>
      <c r="C18" s="57"/>
      <c r="D18" s="58"/>
      <c r="E18" s="58"/>
      <c r="F18" s="58"/>
      <c r="G18" s="58"/>
      <c r="H18" s="59"/>
      <c r="I18" s="59"/>
      <c r="J18" s="60"/>
      <c r="K18" s="18"/>
    </row>
    <row r="19" spans="1:14" s="51" customFormat="1" ht="13.5" customHeight="1">
      <c r="A19" s="18"/>
      <c r="B19" s="242">
        <v>1</v>
      </c>
      <c r="C19" s="39" t="s">
        <v>25</v>
      </c>
      <c r="D19" s="40" t="s">
        <v>26</v>
      </c>
      <c r="E19" s="61" t="s">
        <v>27</v>
      </c>
      <c r="F19" s="243" t="s">
        <v>28</v>
      </c>
      <c r="G19" s="40">
        <v>6</v>
      </c>
      <c r="H19" s="42">
        <v>1056</v>
      </c>
      <c r="I19" s="244">
        <f>SUM(H19,H20)</f>
        <v>2210</v>
      </c>
      <c r="J19" s="44">
        <f>H19/G19</f>
        <v>176</v>
      </c>
      <c r="K19" s="18"/>
      <c r="L19" s="245">
        <v>250</v>
      </c>
      <c r="N19" s="32"/>
    </row>
    <row r="20" spans="1:12" s="51" customFormat="1" ht="13.5" customHeight="1">
      <c r="A20" s="18"/>
      <c r="B20" s="242"/>
      <c r="C20" s="39" t="s">
        <v>29</v>
      </c>
      <c r="D20" s="40" t="s">
        <v>30</v>
      </c>
      <c r="E20" s="40" t="s">
        <v>31</v>
      </c>
      <c r="F20" s="243"/>
      <c r="G20" s="40">
        <v>6</v>
      </c>
      <c r="H20" s="42">
        <v>1154</v>
      </c>
      <c r="I20" s="244"/>
      <c r="J20" s="44">
        <f>H20/G20</f>
        <v>192.33333333333334</v>
      </c>
      <c r="K20" s="18"/>
      <c r="L20" s="245"/>
    </row>
    <row r="21" spans="1:12" s="51" customFormat="1" ht="13.5" customHeight="1">
      <c r="A21" s="18"/>
      <c r="B21" s="242">
        <v>2</v>
      </c>
      <c r="C21" s="39" t="s">
        <v>29</v>
      </c>
      <c r="D21" s="40" t="s">
        <v>32</v>
      </c>
      <c r="E21" s="41" t="s">
        <v>33</v>
      </c>
      <c r="F21" s="243" t="s">
        <v>21</v>
      </c>
      <c r="G21" s="40">
        <v>6</v>
      </c>
      <c r="H21" s="42">
        <v>1087</v>
      </c>
      <c r="I21" s="244">
        <f>SUM(H21,H22)</f>
        <v>2183</v>
      </c>
      <c r="J21" s="44">
        <f>H21/G21</f>
        <v>181.16666666666666</v>
      </c>
      <c r="K21" s="18"/>
      <c r="L21" s="245">
        <v>200</v>
      </c>
    </row>
    <row r="22" spans="1:12" s="51" customFormat="1" ht="13.5" customHeight="1">
      <c r="A22" s="18"/>
      <c r="B22" s="242"/>
      <c r="C22" s="39" t="s">
        <v>29</v>
      </c>
      <c r="D22" s="40" t="s">
        <v>34</v>
      </c>
      <c r="E22" s="40" t="s">
        <v>35</v>
      </c>
      <c r="F22" s="243"/>
      <c r="G22" s="40">
        <v>6</v>
      </c>
      <c r="H22" s="42">
        <v>1096</v>
      </c>
      <c r="I22" s="244"/>
      <c r="J22" s="44">
        <f>H22/G22</f>
        <v>182.66666666666666</v>
      </c>
      <c r="K22" s="18"/>
      <c r="L22" s="245"/>
    </row>
    <row r="23" spans="1:12" s="51" customFormat="1" ht="13.5" customHeight="1">
      <c r="A23" s="18"/>
      <c r="B23" s="38">
        <v>3</v>
      </c>
      <c r="C23" s="39" t="s">
        <v>29</v>
      </c>
      <c r="D23" s="40" t="s">
        <v>36</v>
      </c>
      <c r="E23" s="41" t="s">
        <v>37</v>
      </c>
      <c r="F23" s="40" t="s">
        <v>21</v>
      </c>
      <c r="G23" s="40">
        <v>6</v>
      </c>
      <c r="H23" s="42">
        <v>1191</v>
      </c>
      <c r="I23" s="62"/>
      <c r="J23" s="44">
        <f>H23/G23</f>
        <v>198.5</v>
      </c>
      <c r="K23" s="18"/>
      <c r="L23" s="46"/>
    </row>
    <row r="24" spans="2:11" s="51" customFormat="1" ht="13.5" customHeight="1">
      <c r="B24" s="52"/>
      <c r="C24" s="32"/>
      <c r="D24" s="32"/>
      <c r="E24" s="32"/>
      <c r="F24" s="32"/>
      <c r="G24" s="32"/>
      <c r="H24" s="53"/>
      <c r="I24" s="63"/>
      <c r="J24" s="55"/>
      <c r="K24" s="56"/>
    </row>
    <row r="25" spans="1:11" s="51" customFormat="1" ht="12" customHeight="1">
      <c r="A25" s="246" t="s">
        <v>38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2" s="51" customFormat="1" ht="7.5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64"/>
    </row>
    <row r="27" spans="2:14" s="51" customFormat="1" ht="13.5" customHeight="1">
      <c r="B27" s="247" t="s">
        <v>2</v>
      </c>
      <c r="C27" s="22" t="s">
        <v>3</v>
      </c>
      <c r="D27" s="23" t="s">
        <v>4</v>
      </c>
      <c r="E27" s="23" t="s">
        <v>5</v>
      </c>
      <c r="F27" s="23" t="s">
        <v>6</v>
      </c>
      <c r="G27" s="23" t="s">
        <v>7</v>
      </c>
      <c r="H27" s="24" t="s">
        <v>8</v>
      </c>
      <c r="I27" s="24" t="s">
        <v>9</v>
      </c>
      <c r="J27" s="248" t="s">
        <v>10</v>
      </c>
      <c r="K27" s="56"/>
      <c r="M27" s="26"/>
      <c r="N27" s="27"/>
    </row>
    <row r="28" spans="2:11" s="51" customFormat="1" ht="13.5" customHeight="1">
      <c r="B28" s="247"/>
      <c r="C28" s="28" t="s">
        <v>11</v>
      </c>
      <c r="D28" s="29" t="s">
        <v>12</v>
      </c>
      <c r="E28" s="29" t="s">
        <v>13</v>
      </c>
      <c r="F28" s="29" t="s">
        <v>14</v>
      </c>
      <c r="G28" s="29" t="s">
        <v>15</v>
      </c>
      <c r="H28" s="30" t="s">
        <v>16</v>
      </c>
      <c r="I28" s="31" t="s">
        <v>17</v>
      </c>
      <c r="J28" s="248"/>
      <c r="K28" s="56"/>
    </row>
    <row r="29" spans="2:11" s="51" customFormat="1" ht="6" customHeight="1">
      <c r="B29" s="52"/>
      <c r="C29" s="32"/>
      <c r="D29" s="32"/>
      <c r="E29" s="32"/>
      <c r="F29" s="32"/>
      <c r="G29" s="32"/>
      <c r="H29" s="35"/>
      <c r="I29" s="65"/>
      <c r="J29" s="55"/>
      <c r="K29" s="56"/>
    </row>
    <row r="30" spans="2:14" s="51" customFormat="1" ht="13.5" customHeight="1">
      <c r="B30" s="242">
        <v>1</v>
      </c>
      <c r="C30" s="39" t="s">
        <v>25</v>
      </c>
      <c r="D30" s="40" t="s">
        <v>39</v>
      </c>
      <c r="E30" s="41" t="s">
        <v>40</v>
      </c>
      <c r="F30" s="243" t="s">
        <v>28</v>
      </c>
      <c r="G30" s="40">
        <v>6</v>
      </c>
      <c r="H30" s="42">
        <v>1183</v>
      </c>
      <c r="I30" s="244">
        <f>SUM(H30,H31)</f>
        <v>2402</v>
      </c>
      <c r="J30" s="44">
        <f>H38/G38</f>
        <v>181</v>
      </c>
      <c r="K30" s="56"/>
      <c r="L30" s="245">
        <v>250</v>
      </c>
      <c r="N30" s="32"/>
    </row>
    <row r="31" spans="2:12" s="51" customFormat="1" ht="13.5" customHeight="1">
      <c r="B31" s="242"/>
      <c r="C31" s="39" t="s">
        <v>25</v>
      </c>
      <c r="D31" s="40" t="s">
        <v>41</v>
      </c>
      <c r="E31" s="61" t="s">
        <v>42</v>
      </c>
      <c r="F31" s="243"/>
      <c r="G31" s="40">
        <v>6</v>
      </c>
      <c r="H31" s="42">
        <v>1219</v>
      </c>
      <c r="I31" s="244"/>
      <c r="J31" s="44">
        <f>H39/G39</f>
        <v>138.83333333333334</v>
      </c>
      <c r="K31" s="56"/>
      <c r="L31" s="245"/>
    </row>
    <row r="32" spans="2:12" s="51" customFormat="1" ht="13.5" customHeight="1">
      <c r="B32" s="242">
        <v>2</v>
      </c>
      <c r="C32" s="39" t="s">
        <v>25</v>
      </c>
      <c r="D32" s="40" t="s">
        <v>43</v>
      </c>
      <c r="E32" s="61" t="s">
        <v>44</v>
      </c>
      <c r="F32" s="243" t="s">
        <v>21</v>
      </c>
      <c r="G32" s="40">
        <v>6</v>
      </c>
      <c r="H32" s="42">
        <v>1079</v>
      </c>
      <c r="I32" s="244">
        <f>SUM(H32,H33)</f>
        <v>2132</v>
      </c>
      <c r="J32" s="44">
        <f>H34/G34</f>
        <v>170.33333333333334</v>
      </c>
      <c r="K32" s="56"/>
      <c r="L32" s="245">
        <v>200</v>
      </c>
    </row>
    <row r="33" spans="2:12" s="51" customFormat="1" ht="13.5" customHeight="1">
      <c r="B33" s="242"/>
      <c r="C33" s="39" t="s">
        <v>25</v>
      </c>
      <c r="D33" s="40" t="s">
        <v>45</v>
      </c>
      <c r="E33" s="66" t="s">
        <v>46</v>
      </c>
      <c r="F33" s="243"/>
      <c r="G33" s="40">
        <v>6</v>
      </c>
      <c r="H33" s="42">
        <v>1053</v>
      </c>
      <c r="I33" s="244"/>
      <c r="J33" s="44">
        <f>H35/G35</f>
        <v>180.66666666666666</v>
      </c>
      <c r="K33" s="56"/>
      <c r="L33" s="245"/>
    </row>
    <row r="34" spans="2:12" s="51" customFormat="1" ht="13.5" customHeight="1">
      <c r="B34" s="242">
        <v>3</v>
      </c>
      <c r="C34" s="39" t="s">
        <v>25</v>
      </c>
      <c r="D34" s="40" t="s">
        <v>47</v>
      </c>
      <c r="E34" s="61" t="s">
        <v>48</v>
      </c>
      <c r="F34" s="243" t="s">
        <v>28</v>
      </c>
      <c r="G34" s="40">
        <v>6</v>
      </c>
      <c r="H34" s="42">
        <v>1022</v>
      </c>
      <c r="I34" s="244">
        <f>SUM(H34,H35)</f>
        <v>2106</v>
      </c>
      <c r="J34" s="44">
        <f>H32/G32</f>
        <v>179.83333333333334</v>
      </c>
      <c r="K34" s="56"/>
      <c r="L34" s="245">
        <v>150</v>
      </c>
    </row>
    <row r="35" spans="2:12" s="51" customFormat="1" ht="13.5" customHeight="1">
      <c r="B35" s="242"/>
      <c r="C35" s="39" t="s">
        <v>25</v>
      </c>
      <c r="D35" s="40" t="s">
        <v>49</v>
      </c>
      <c r="E35" s="61" t="s">
        <v>50</v>
      </c>
      <c r="F35" s="243"/>
      <c r="G35" s="40">
        <v>6</v>
      </c>
      <c r="H35" s="42">
        <v>1084</v>
      </c>
      <c r="I35" s="244"/>
      <c r="J35" s="44">
        <f>H33/G33</f>
        <v>175.5</v>
      </c>
      <c r="K35" s="56"/>
      <c r="L35" s="245"/>
    </row>
    <row r="36" spans="2:12" s="51" customFormat="1" ht="13.5" customHeight="1">
      <c r="B36" s="242">
        <v>4</v>
      </c>
      <c r="C36" s="39" t="s">
        <v>51</v>
      </c>
      <c r="D36" s="40" t="s">
        <v>52</v>
      </c>
      <c r="E36" s="61" t="s">
        <v>53</v>
      </c>
      <c r="F36" s="243" t="s">
        <v>28</v>
      </c>
      <c r="G36" s="40">
        <v>6</v>
      </c>
      <c r="H36" s="42">
        <v>1024</v>
      </c>
      <c r="I36" s="244">
        <f>SUM(H36,H37)</f>
        <v>2046</v>
      </c>
      <c r="J36" s="44">
        <f>H30/G30</f>
        <v>197.16666666666666</v>
      </c>
      <c r="K36" s="56"/>
      <c r="L36" s="245">
        <v>130</v>
      </c>
    </row>
    <row r="37" spans="2:12" s="51" customFormat="1" ht="13.5" customHeight="1">
      <c r="B37" s="242"/>
      <c r="C37" s="39" t="s">
        <v>25</v>
      </c>
      <c r="D37" s="40" t="s">
        <v>54</v>
      </c>
      <c r="E37" s="61" t="s">
        <v>55</v>
      </c>
      <c r="F37" s="243"/>
      <c r="G37" s="40">
        <v>6</v>
      </c>
      <c r="H37" s="42">
        <v>1022</v>
      </c>
      <c r="I37" s="244"/>
      <c r="J37" s="44">
        <f>H31/G31</f>
        <v>203.16666666666666</v>
      </c>
      <c r="K37" s="56"/>
      <c r="L37" s="245"/>
    </row>
    <row r="38" spans="2:12" s="51" customFormat="1" ht="13.5" customHeight="1">
      <c r="B38" s="242">
        <v>5</v>
      </c>
      <c r="C38" s="39" t="s">
        <v>25</v>
      </c>
      <c r="D38" s="40" t="s">
        <v>56</v>
      </c>
      <c r="E38" s="61" t="s">
        <v>57</v>
      </c>
      <c r="F38" s="243" t="s">
        <v>21</v>
      </c>
      <c r="G38" s="40">
        <v>6</v>
      </c>
      <c r="H38" s="42">
        <v>1086</v>
      </c>
      <c r="I38" s="244">
        <f>SUM(H38,H39)</f>
        <v>1919</v>
      </c>
      <c r="J38" s="44">
        <f>H36/G36</f>
        <v>170.66666666666666</v>
      </c>
      <c r="K38" s="56"/>
      <c r="L38" s="245">
        <v>120</v>
      </c>
    </row>
    <row r="39" spans="2:12" s="51" customFormat="1" ht="13.5" customHeight="1">
      <c r="B39" s="242"/>
      <c r="C39" s="39" t="s">
        <v>25</v>
      </c>
      <c r="D39" s="40" t="s">
        <v>58</v>
      </c>
      <c r="E39" s="61" t="s">
        <v>59</v>
      </c>
      <c r="F39" s="243"/>
      <c r="G39" s="40">
        <v>6</v>
      </c>
      <c r="H39" s="42">
        <v>833</v>
      </c>
      <c r="I39" s="244"/>
      <c r="J39" s="44">
        <f>H37/G37</f>
        <v>170.33333333333334</v>
      </c>
      <c r="K39" s="56"/>
      <c r="L39" s="245"/>
    </row>
    <row r="40" spans="2:11" s="67" customFormat="1" ht="13.5" customHeight="1">
      <c r="B40" s="68"/>
      <c r="C40" s="69"/>
      <c r="G40" s="69"/>
      <c r="H40" s="70"/>
      <c r="I40" s="70"/>
      <c r="J40" s="71"/>
      <c r="K40" s="56"/>
    </row>
    <row r="41" spans="1:11" s="67" customFormat="1" ht="12" customHeight="1">
      <c r="A41" s="246" t="s">
        <v>60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</row>
    <row r="42" spans="2:11" s="67" customFormat="1" ht="7.5" customHeight="1">
      <c r="B42" s="68"/>
      <c r="C42" s="69"/>
      <c r="D42" s="69"/>
      <c r="E42" s="72"/>
      <c r="F42" s="69"/>
      <c r="G42" s="69"/>
      <c r="H42" s="70"/>
      <c r="I42" s="70"/>
      <c r="J42" s="71"/>
      <c r="K42" s="56"/>
    </row>
    <row r="43" spans="2:14" s="67" customFormat="1" ht="13.5" customHeight="1">
      <c r="B43" s="247" t="s">
        <v>2</v>
      </c>
      <c r="C43" s="22" t="s">
        <v>3</v>
      </c>
      <c r="D43" s="23" t="s">
        <v>4</v>
      </c>
      <c r="E43" s="23" t="s">
        <v>5</v>
      </c>
      <c r="F43" s="23" t="s">
        <v>6</v>
      </c>
      <c r="G43" s="23" t="s">
        <v>7</v>
      </c>
      <c r="H43" s="24" t="s">
        <v>8</v>
      </c>
      <c r="I43" s="24" t="s">
        <v>9</v>
      </c>
      <c r="J43" s="248" t="s">
        <v>10</v>
      </c>
      <c r="K43" s="56"/>
      <c r="M43" s="26"/>
      <c r="N43" s="27"/>
    </row>
    <row r="44" spans="2:11" s="67" customFormat="1" ht="13.5" customHeight="1">
      <c r="B44" s="247"/>
      <c r="C44" s="28" t="s">
        <v>11</v>
      </c>
      <c r="D44" s="29" t="s">
        <v>12</v>
      </c>
      <c r="E44" s="29" t="s">
        <v>13</v>
      </c>
      <c r="F44" s="29" t="s">
        <v>14</v>
      </c>
      <c r="G44" s="29" t="s">
        <v>15</v>
      </c>
      <c r="H44" s="30" t="s">
        <v>16</v>
      </c>
      <c r="I44" s="31" t="s">
        <v>17</v>
      </c>
      <c r="J44" s="248"/>
      <c r="K44" s="56"/>
    </row>
    <row r="45" spans="2:11" s="67" customFormat="1" ht="6" customHeight="1">
      <c r="B45" s="68"/>
      <c r="C45" s="69"/>
      <c r="D45" s="69"/>
      <c r="E45" s="72"/>
      <c r="F45" s="69"/>
      <c r="G45" s="69"/>
      <c r="H45" s="70"/>
      <c r="I45" s="70"/>
      <c r="J45" s="71"/>
      <c r="K45" s="56"/>
    </row>
    <row r="46" spans="2:14" s="67" customFormat="1" ht="13.5" customHeight="1">
      <c r="B46" s="242">
        <v>1</v>
      </c>
      <c r="C46" s="39" t="s">
        <v>51</v>
      </c>
      <c r="D46" s="40" t="s">
        <v>61</v>
      </c>
      <c r="E46" s="61" t="s">
        <v>62</v>
      </c>
      <c r="F46" s="249" t="s">
        <v>28</v>
      </c>
      <c r="G46" s="40">
        <v>6</v>
      </c>
      <c r="H46" s="42">
        <v>1115</v>
      </c>
      <c r="I46" s="244">
        <f>SUM(H46,H47)</f>
        <v>2277</v>
      </c>
      <c r="J46" s="44">
        <f aca="true" t="shared" si="0" ref="J46:J53">H46/G46</f>
        <v>185.83333333333334</v>
      </c>
      <c r="K46" s="56"/>
      <c r="L46" s="245">
        <v>250</v>
      </c>
      <c r="N46" s="32"/>
    </row>
    <row r="47" spans="2:12" s="67" customFormat="1" ht="13.5" customHeight="1">
      <c r="B47" s="242"/>
      <c r="C47" s="39" t="s">
        <v>51</v>
      </c>
      <c r="D47" s="40" t="s">
        <v>63</v>
      </c>
      <c r="E47" s="61" t="s">
        <v>64</v>
      </c>
      <c r="F47" s="249"/>
      <c r="G47" s="40">
        <v>6</v>
      </c>
      <c r="H47" s="42">
        <v>1162</v>
      </c>
      <c r="I47" s="244"/>
      <c r="J47" s="44">
        <f t="shared" si="0"/>
        <v>193.66666666666666</v>
      </c>
      <c r="K47" s="56"/>
      <c r="L47" s="245"/>
    </row>
    <row r="48" spans="2:12" s="67" customFormat="1" ht="13.5" customHeight="1">
      <c r="B48" s="242">
        <v>2</v>
      </c>
      <c r="C48" s="39" t="s">
        <v>51</v>
      </c>
      <c r="D48" s="40" t="s">
        <v>65</v>
      </c>
      <c r="E48" s="41" t="s">
        <v>66</v>
      </c>
      <c r="F48" s="243" t="s">
        <v>21</v>
      </c>
      <c r="G48" s="40">
        <v>6</v>
      </c>
      <c r="H48" s="42">
        <v>1152</v>
      </c>
      <c r="I48" s="244">
        <f>SUM(H48,H49)</f>
        <v>2241</v>
      </c>
      <c r="J48" s="44">
        <f t="shared" si="0"/>
        <v>192</v>
      </c>
      <c r="K48" s="56"/>
      <c r="L48" s="245">
        <v>200</v>
      </c>
    </row>
    <row r="49" spans="2:12" s="67" customFormat="1" ht="13.5" customHeight="1">
      <c r="B49" s="242"/>
      <c r="C49" s="39" t="s">
        <v>51</v>
      </c>
      <c r="D49" s="40" t="s">
        <v>67</v>
      </c>
      <c r="E49" s="41" t="s">
        <v>68</v>
      </c>
      <c r="F49" s="243"/>
      <c r="G49" s="40">
        <v>6</v>
      </c>
      <c r="H49" s="42">
        <v>1089</v>
      </c>
      <c r="I49" s="244"/>
      <c r="J49" s="44">
        <f t="shared" si="0"/>
        <v>181.5</v>
      </c>
      <c r="K49" s="56"/>
      <c r="L49" s="245"/>
    </row>
    <row r="50" spans="2:12" ht="13.5" customHeight="1">
      <c r="B50" s="242">
        <v>3</v>
      </c>
      <c r="C50" s="39" t="s">
        <v>51</v>
      </c>
      <c r="D50" s="40" t="s">
        <v>69</v>
      </c>
      <c r="E50" s="41" t="s">
        <v>70</v>
      </c>
      <c r="F50" s="243" t="s">
        <v>21</v>
      </c>
      <c r="G50" s="40">
        <v>6</v>
      </c>
      <c r="H50" s="42">
        <v>1108</v>
      </c>
      <c r="I50" s="244">
        <f>SUM(H50,H51)</f>
        <v>2147</v>
      </c>
      <c r="J50" s="44">
        <f t="shared" si="0"/>
        <v>184.66666666666666</v>
      </c>
      <c r="L50" s="245">
        <v>150</v>
      </c>
    </row>
    <row r="51" spans="2:12" ht="13.5" customHeight="1">
      <c r="B51" s="242"/>
      <c r="C51" s="39" t="s">
        <v>51</v>
      </c>
      <c r="D51" s="74" t="s">
        <v>71</v>
      </c>
      <c r="E51" s="75" t="s">
        <v>72</v>
      </c>
      <c r="F51" s="243"/>
      <c r="G51" s="40">
        <v>6</v>
      </c>
      <c r="H51" s="42">
        <v>1039</v>
      </c>
      <c r="I51" s="244"/>
      <c r="J51" s="44">
        <f t="shared" si="0"/>
        <v>173.16666666666666</v>
      </c>
      <c r="L51" s="245"/>
    </row>
    <row r="52" spans="2:12" ht="13.5" customHeight="1">
      <c r="B52" s="242">
        <v>4</v>
      </c>
      <c r="C52" s="39" t="s">
        <v>51</v>
      </c>
      <c r="D52" s="40" t="s">
        <v>73</v>
      </c>
      <c r="E52" s="40" t="s">
        <v>74</v>
      </c>
      <c r="F52" s="243" t="s">
        <v>21</v>
      </c>
      <c r="G52" s="40">
        <v>6</v>
      </c>
      <c r="H52" s="42">
        <v>904</v>
      </c>
      <c r="I52" s="244">
        <f>SUM(H52,H53)</f>
        <v>1984</v>
      </c>
      <c r="J52" s="44">
        <f t="shared" si="0"/>
        <v>150.66666666666666</v>
      </c>
      <c r="L52" s="245">
        <v>130</v>
      </c>
    </row>
    <row r="53" spans="2:12" ht="13.5" customHeight="1">
      <c r="B53" s="242"/>
      <c r="C53" s="39" t="s">
        <v>51</v>
      </c>
      <c r="D53" s="40" t="s">
        <v>75</v>
      </c>
      <c r="E53" s="41" t="s">
        <v>76</v>
      </c>
      <c r="F53" s="243"/>
      <c r="G53" s="40">
        <v>6</v>
      </c>
      <c r="H53" s="42">
        <v>1080</v>
      </c>
      <c r="I53" s="244"/>
      <c r="J53" s="44">
        <f t="shared" si="0"/>
        <v>180</v>
      </c>
      <c r="L53" s="245"/>
    </row>
    <row r="54" ht="13.5" customHeight="1"/>
    <row r="55" spans="1:11" ht="12" customHeight="1">
      <c r="A55" s="246" t="s">
        <v>77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ht="7.5" customHeight="1"/>
    <row r="57" spans="2:14" ht="13.5" customHeight="1">
      <c r="B57" s="247" t="s">
        <v>2</v>
      </c>
      <c r="C57" s="22" t="s">
        <v>3</v>
      </c>
      <c r="D57" s="23" t="s">
        <v>4</v>
      </c>
      <c r="E57" s="23" t="s">
        <v>5</v>
      </c>
      <c r="F57" s="23" t="s">
        <v>6</v>
      </c>
      <c r="G57" s="23" t="s">
        <v>7</v>
      </c>
      <c r="H57" s="24" t="s">
        <v>8</v>
      </c>
      <c r="I57" s="24" t="s">
        <v>9</v>
      </c>
      <c r="J57" s="248" t="s">
        <v>10</v>
      </c>
      <c r="M57" s="26"/>
      <c r="N57" s="27"/>
    </row>
    <row r="58" spans="2:10" ht="13.5" customHeight="1">
      <c r="B58" s="247"/>
      <c r="C58" s="28" t="s">
        <v>11</v>
      </c>
      <c r="D58" s="29" t="s">
        <v>12</v>
      </c>
      <c r="E58" s="29" t="s">
        <v>13</v>
      </c>
      <c r="F58" s="29" t="s">
        <v>14</v>
      </c>
      <c r="G58" s="29" t="s">
        <v>15</v>
      </c>
      <c r="H58" s="30" t="s">
        <v>16</v>
      </c>
      <c r="I58" s="31" t="s">
        <v>17</v>
      </c>
      <c r="J58" s="248"/>
    </row>
    <row r="59" ht="6" customHeight="1"/>
    <row r="60" spans="2:12" ht="13.5" customHeight="1">
      <c r="B60" s="38">
        <v>1</v>
      </c>
      <c r="C60" s="39" t="s">
        <v>51</v>
      </c>
      <c r="D60" s="40" t="s">
        <v>78</v>
      </c>
      <c r="E60" s="61" t="s">
        <v>79</v>
      </c>
      <c r="F60" s="73" t="s">
        <v>28</v>
      </c>
      <c r="G60" s="40">
        <v>6</v>
      </c>
      <c r="H60" s="42">
        <v>972</v>
      </c>
      <c r="I60" s="43">
        <f>SUM(H60)</f>
        <v>972</v>
      </c>
      <c r="J60" s="44">
        <f>H60/G60</f>
        <v>162</v>
      </c>
      <c r="L60" s="46"/>
    </row>
  </sheetData>
  <sheetProtection password="C73D" sheet="1" selectLockedCells="1" selectUnlockedCells="1"/>
  <mergeCells count="66">
    <mergeCell ref="L1:L9"/>
    <mergeCell ref="B4:J4"/>
    <mergeCell ref="B6:J6"/>
    <mergeCell ref="B8:B9"/>
    <mergeCell ref="J8:J9"/>
    <mergeCell ref="B11:B12"/>
    <mergeCell ref="F11:F12"/>
    <mergeCell ref="I11:I12"/>
    <mergeCell ref="L11:L12"/>
    <mergeCell ref="A14:K14"/>
    <mergeCell ref="B16:B17"/>
    <mergeCell ref="J16:J17"/>
    <mergeCell ref="B19:B20"/>
    <mergeCell ref="F19:F20"/>
    <mergeCell ref="I19:I20"/>
    <mergeCell ref="L19:L20"/>
    <mergeCell ref="B21:B22"/>
    <mergeCell ref="F21:F22"/>
    <mergeCell ref="I21:I22"/>
    <mergeCell ref="L21:L22"/>
    <mergeCell ref="A25:K25"/>
    <mergeCell ref="A26:K26"/>
    <mergeCell ref="B27:B28"/>
    <mergeCell ref="J27:J28"/>
    <mergeCell ref="B30:B31"/>
    <mergeCell ref="F30:F31"/>
    <mergeCell ref="I30:I31"/>
    <mergeCell ref="L30:L31"/>
    <mergeCell ref="B32:B33"/>
    <mergeCell ref="F32:F33"/>
    <mergeCell ref="I32:I33"/>
    <mergeCell ref="L32:L33"/>
    <mergeCell ref="B34:B35"/>
    <mergeCell ref="F34:F35"/>
    <mergeCell ref="I34:I35"/>
    <mergeCell ref="L34:L35"/>
    <mergeCell ref="B36:B37"/>
    <mergeCell ref="F36:F37"/>
    <mergeCell ref="I36:I37"/>
    <mergeCell ref="L36:L37"/>
    <mergeCell ref="B38:B39"/>
    <mergeCell ref="F38:F39"/>
    <mergeCell ref="I38:I39"/>
    <mergeCell ref="L38:L39"/>
    <mergeCell ref="A41:K41"/>
    <mergeCell ref="B43:B44"/>
    <mergeCell ref="J43:J44"/>
    <mergeCell ref="B46:B47"/>
    <mergeCell ref="F46:F47"/>
    <mergeCell ref="I46:I47"/>
    <mergeCell ref="L46:L47"/>
    <mergeCell ref="B48:B49"/>
    <mergeCell ref="F48:F49"/>
    <mergeCell ref="I48:I49"/>
    <mergeCell ref="L48:L49"/>
    <mergeCell ref="B50:B51"/>
    <mergeCell ref="F50:F51"/>
    <mergeCell ref="I50:I51"/>
    <mergeCell ref="L50:L51"/>
    <mergeCell ref="B52:B53"/>
    <mergeCell ref="F52:F53"/>
    <mergeCell ref="I52:I53"/>
    <mergeCell ref="L52:L53"/>
    <mergeCell ref="A55:K55"/>
    <mergeCell ref="B57:B58"/>
    <mergeCell ref="J57:J58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O37"/>
  <sheetViews>
    <sheetView workbookViewId="0" topLeftCell="B1">
      <selection activeCell="D22" sqref="D22"/>
    </sheetView>
  </sheetViews>
  <sheetFormatPr defaultColWidth="9.140625" defaultRowHeight="12.75"/>
  <cols>
    <col min="1" max="1" width="2.7109375" style="1" customWidth="1"/>
    <col min="2" max="3" width="5.7109375" style="2" customWidth="1"/>
    <col min="4" max="4" width="17.421875" style="2" customWidth="1"/>
    <col min="5" max="5" width="8.7109375" style="2" customWidth="1"/>
    <col min="6" max="6" width="17.00390625" style="2" customWidth="1"/>
    <col min="7" max="7" width="5.7109375" style="2" customWidth="1"/>
    <col min="8" max="8" width="4.7109375" style="2" customWidth="1"/>
    <col min="9" max="11" width="8.7109375" style="3" customWidth="1"/>
    <col min="12" max="12" width="8.7109375" style="4" customWidth="1"/>
    <col min="13" max="13" width="2.7109375" style="5" customWidth="1"/>
    <col min="14" max="14" width="4.7109375" style="1" customWidth="1"/>
    <col min="15" max="16384" width="9.140625" style="1" customWidth="1"/>
  </cols>
  <sheetData>
    <row r="1" ht="4.5" customHeight="1"/>
    <row r="2" spans="1:13" ht="12">
      <c r="A2" s="264"/>
      <c r="B2" s="264"/>
      <c r="C2" s="264"/>
      <c r="D2" s="264"/>
      <c r="E2" s="264"/>
      <c r="F2" s="264"/>
      <c r="G2" s="264"/>
      <c r="H2" s="264"/>
      <c r="I2" s="264"/>
      <c r="J2" s="7"/>
      <c r="K2" s="7"/>
      <c r="L2" s="7"/>
      <c r="M2" s="7"/>
    </row>
    <row r="3" spans="1:13" ht="12">
      <c r="A3" s="264"/>
      <c r="B3" s="264"/>
      <c r="C3" s="264"/>
      <c r="D3" s="264"/>
      <c r="E3" s="264"/>
      <c r="F3" s="264"/>
      <c r="G3" s="264"/>
      <c r="H3" s="264"/>
      <c r="I3" s="264"/>
      <c r="J3" s="7"/>
      <c r="K3" s="7"/>
      <c r="L3" s="7"/>
      <c r="M3" s="7"/>
    </row>
    <row r="4" spans="1:13" ht="12">
      <c r="A4" s="264"/>
      <c r="B4" s="264"/>
      <c r="C4" s="264"/>
      <c r="D4" s="264"/>
      <c r="E4" s="264"/>
      <c r="F4" s="264"/>
      <c r="G4" s="264"/>
      <c r="H4" s="264"/>
      <c r="I4" s="264"/>
      <c r="J4" s="7"/>
      <c r="K4" s="7"/>
      <c r="L4" s="7"/>
      <c r="M4" s="7"/>
    </row>
    <row r="5" spans="1:13" ht="12">
      <c r="A5" s="264"/>
      <c r="B5" s="264"/>
      <c r="C5" s="264"/>
      <c r="D5" s="264"/>
      <c r="E5" s="264"/>
      <c r="F5" s="264"/>
      <c r="G5" s="264"/>
      <c r="H5" s="264"/>
      <c r="I5" s="264"/>
      <c r="J5" s="7"/>
      <c r="K5" s="7"/>
      <c r="L5" s="7"/>
      <c r="M5" s="7"/>
    </row>
    <row r="6" spans="1:13" ht="12">
      <c r="A6" s="264"/>
      <c r="B6" s="264"/>
      <c r="C6" s="264"/>
      <c r="D6" s="264"/>
      <c r="E6" s="264"/>
      <c r="F6" s="264"/>
      <c r="G6" s="264"/>
      <c r="H6" s="264"/>
      <c r="I6" s="264"/>
      <c r="J6" s="7"/>
      <c r="K6" s="7"/>
      <c r="L6" s="7"/>
      <c r="M6" s="7"/>
    </row>
    <row r="7" spans="1:15" s="8" customFormat="1" ht="19.5" customHeight="1">
      <c r="A7" s="266" t="s">
        <v>109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11"/>
      <c r="O7" s="11"/>
    </row>
    <row r="8" spans="9:13" s="2" customFormat="1" ht="9.75" customHeight="1">
      <c r="I8" s="3"/>
      <c r="J8" s="3"/>
      <c r="K8" s="3"/>
      <c r="L8" s="4"/>
      <c r="M8" s="155"/>
    </row>
    <row r="9" spans="2:13" s="12" customFormat="1" ht="9.75" customHeight="1">
      <c r="B9" s="156"/>
      <c r="C9" s="157"/>
      <c r="D9" s="157"/>
      <c r="E9" s="37"/>
      <c r="I9" s="158"/>
      <c r="J9" s="158"/>
      <c r="K9" s="158"/>
      <c r="L9" s="17"/>
      <c r="M9" s="5"/>
    </row>
    <row r="10" spans="2:13" s="51" customFormat="1" ht="13.5" customHeight="1">
      <c r="B10" s="52"/>
      <c r="C10" s="32"/>
      <c r="D10" s="32"/>
      <c r="E10" s="32"/>
      <c r="F10" s="32"/>
      <c r="G10" s="32"/>
      <c r="H10" s="32"/>
      <c r="I10" s="53"/>
      <c r="J10" s="53"/>
      <c r="K10" s="53"/>
      <c r="L10" s="55"/>
      <c r="M10" s="56"/>
    </row>
    <row r="11" spans="2:14" s="51" customFormat="1" ht="15" customHeight="1">
      <c r="B11" s="246" t="s">
        <v>110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19"/>
      <c r="N11" s="19"/>
    </row>
    <row r="12" spans="1:14" s="51" customFormat="1" ht="1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64"/>
    </row>
    <row r="13" spans="2:13" s="51" customFormat="1" ht="13.5" customHeight="1">
      <c r="B13" s="52"/>
      <c r="C13" s="32"/>
      <c r="D13" s="32"/>
      <c r="E13" s="32"/>
      <c r="F13" s="32"/>
      <c r="G13" s="32"/>
      <c r="H13" s="32"/>
      <c r="I13" s="53"/>
      <c r="J13" s="53"/>
      <c r="K13" s="53"/>
      <c r="L13" s="55"/>
      <c r="M13" s="56"/>
    </row>
    <row r="14" spans="2:13" s="51" customFormat="1" ht="13.5" customHeight="1">
      <c r="B14" s="247" t="s">
        <v>2</v>
      </c>
      <c r="C14" s="22" t="s">
        <v>3</v>
      </c>
      <c r="D14" s="23" t="s">
        <v>4</v>
      </c>
      <c r="E14" s="23" t="s">
        <v>5</v>
      </c>
      <c r="F14" s="23" t="s">
        <v>6</v>
      </c>
      <c r="G14" s="23" t="s">
        <v>7</v>
      </c>
      <c r="H14" s="267" t="s">
        <v>111</v>
      </c>
      <c r="I14" s="24" t="s">
        <v>9</v>
      </c>
      <c r="J14" s="160" t="s">
        <v>112</v>
      </c>
      <c r="K14" s="262" t="s">
        <v>113</v>
      </c>
      <c r="L14" s="268" t="s">
        <v>10</v>
      </c>
      <c r="M14" s="77"/>
    </row>
    <row r="15" spans="2:13" s="51" customFormat="1" ht="13.5" customHeight="1">
      <c r="B15" s="247"/>
      <c r="C15" s="28" t="s">
        <v>11</v>
      </c>
      <c r="D15" s="29" t="s">
        <v>12</v>
      </c>
      <c r="E15" s="29" t="s">
        <v>13</v>
      </c>
      <c r="F15" s="29" t="s">
        <v>14</v>
      </c>
      <c r="G15" s="29" t="s">
        <v>15</v>
      </c>
      <c r="H15" s="267"/>
      <c r="I15" s="30" t="s">
        <v>114</v>
      </c>
      <c r="J15" s="31" t="s">
        <v>111</v>
      </c>
      <c r="K15" s="262"/>
      <c r="L15" s="268"/>
      <c r="M15" s="56"/>
    </row>
    <row r="16" spans="2:13" s="51" customFormat="1" ht="6" customHeight="1">
      <c r="B16" s="52"/>
      <c r="C16" s="32"/>
      <c r="D16" s="32"/>
      <c r="E16" s="32"/>
      <c r="F16" s="32"/>
      <c r="G16" s="32"/>
      <c r="H16" s="32"/>
      <c r="I16" s="35"/>
      <c r="J16" s="35"/>
      <c r="K16" s="65"/>
      <c r="L16" s="55"/>
      <c r="M16" s="56"/>
    </row>
    <row r="17" spans="2:13" s="51" customFormat="1" ht="15" customHeight="1">
      <c r="B17" s="242">
        <v>1</v>
      </c>
      <c r="C17" s="39" t="s">
        <v>18</v>
      </c>
      <c r="D17" s="40" t="s">
        <v>19</v>
      </c>
      <c r="E17" s="41" t="s">
        <v>20</v>
      </c>
      <c r="F17" s="243" t="s">
        <v>21</v>
      </c>
      <c r="G17" s="40">
        <v>6</v>
      </c>
      <c r="H17" s="40">
        <v>0</v>
      </c>
      <c r="I17" s="161"/>
      <c r="J17" s="43">
        <f aca="true" t="shared" si="0" ref="J17:J37">SUM(I17,H17,)</f>
        <v>0</v>
      </c>
      <c r="K17" s="244">
        <f>SUM(J17:J19)</f>
        <v>30</v>
      </c>
      <c r="L17" s="44">
        <f aca="true" t="shared" si="1" ref="L17:L37">J17/G17</f>
        <v>0</v>
      </c>
      <c r="M17" s="56"/>
    </row>
    <row r="18" spans="2:13" s="51" customFormat="1" ht="15" customHeight="1">
      <c r="B18" s="242"/>
      <c r="C18" s="39" t="s">
        <v>18</v>
      </c>
      <c r="D18" s="40" t="s">
        <v>22</v>
      </c>
      <c r="E18" s="40" t="s">
        <v>23</v>
      </c>
      <c r="F18" s="243"/>
      <c r="G18" s="40">
        <v>6</v>
      </c>
      <c r="H18" s="40">
        <v>0</v>
      </c>
      <c r="I18" s="161"/>
      <c r="J18" s="43">
        <f t="shared" si="0"/>
        <v>0</v>
      </c>
      <c r="K18" s="244"/>
      <c r="L18" s="44">
        <f t="shared" si="1"/>
        <v>0</v>
      </c>
      <c r="M18" s="56"/>
    </row>
    <row r="19" spans="2:13" s="51" customFormat="1" ht="15" customHeight="1">
      <c r="B19" s="242"/>
      <c r="C19" s="39" t="s">
        <v>29</v>
      </c>
      <c r="D19" s="40" t="s">
        <v>36</v>
      </c>
      <c r="E19" s="41" t="s">
        <v>37</v>
      </c>
      <c r="F19" s="243"/>
      <c r="G19" s="40">
        <v>6</v>
      </c>
      <c r="H19" s="40">
        <v>30</v>
      </c>
      <c r="I19" s="161"/>
      <c r="J19" s="43">
        <f t="shared" si="0"/>
        <v>30</v>
      </c>
      <c r="K19" s="244"/>
      <c r="L19" s="44">
        <f t="shared" si="1"/>
        <v>5</v>
      </c>
      <c r="M19" s="56"/>
    </row>
    <row r="20" spans="2:13" s="51" customFormat="1" ht="15" customHeight="1">
      <c r="B20" s="242">
        <v>2</v>
      </c>
      <c r="C20" s="39" t="s">
        <v>51</v>
      </c>
      <c r="D20" s="40" t="s">
        <v>65</v>
      </c>
      <c r="E20" s="41" t="s">
        <v>66</v>
      </c>
      <c r="F20" s="243" t="s">
        <v>21</v>
      </c>
      <c r="G20" s="40">
        <v>6</v>
      </c>
      <c r="H20" s="40">
        <v>90</v>
      </c>
      <c r="I20" s="161"/>
      <c r="J20" s="43">
        <f t="shared" si="0"/>
        <v>90</v>
      </c>
      <c r="K20" s="265">
        <f>SUM(J20:J22)</f>
        <v>210</v>
      </c>
      <c r="L20" s="44">
        <f t="shared" si="1"/>
        <v>15</v>
      </c>
      <c r="M20" s="56"/>
    </row>
    <row r="21" spans="2:13" s="51" customFormat="1" ht="15" customHeight="1">
      <c r="B21" s="242"/>
      <c r="C21" s="39" t="s">
        <v>29</v>
      </c>
      <c r="D21" s="40" t="s">
        <v>19</v>
      </c>
      <c r="E21" s="61" t="s">
        <v>59</v>
      </c>
      <c r="F21" s="243"/>
      <c r="G21" s="40">
        <v>6</v>
      </c>
      <c r="H21" s="40">
        <v>60</v>
      </c>
      <c r="I21" s="161"/>
      <c r="J21" s="43">
        <f t="shared" si="0"/>
        <v>60</v>
      </c>
      <c r="K21" s="265"/>
      <c r="L21" s="44">
        <f t="shared" si="1"/>
        <v>10</v>
      </c>
      <c r="M21" s="56"/>
    </row>
    <row r="22" spans="2:13" s="51" customFormat="1" ht="15" customHeight="1">
      <c r="B22" s="242"/>
      <c r="C22" s="39"/>
      <c r="D22" s="40"/>
      <c r="E22" s="66"/>
      <c r="F22" s="243"/>
      <c r="G22" s="40">
        <v>6</v>
      </c>
      <c r="H22" s="40">
        <v>60</v>
      </c>
      <c r="I22" s="161"/>
      <c r="J22" s="43">
        <f t="shared" si="0"/>
        <v>60</v>
      </c>
      <c r="K22" s="265"/>
      <c r="L22" s="44">
        <f t="shared" si="1"/>
        <v>10</v>
      </c>
      <c r="M22" s="56"/>
    </row>
    <row r="23" spans="2:13" s="67" customFormat="1" ht="15" customHeight="1">
      <c r="B23" s="242">
        <v>3</v>
      </c>
      <c r="C23" s="39"/>
      <c r="D23" s="40"/>
      <c r="E23" s="61"/>
      <c r="F23" s="243" t="s">
        <v>21</v>
      </c>
      <c r="G23" s="40">
        <v>6</v>
      </c>
      <c r="H23" s="40">
        <v>60</v>
      </c>
      <c r="I23" s="161"/>
      <c r="J23" s="43">
        <f t="shared" si="0"/>
        <v>60</v>
      </c>
      <c r="K23" s="244">
        <f>SUM(J23:J25)</f>
        <v>210</v>
      </c>
      <c r="L23" s="44">
        <f t="shared" si="1"/>
        <v>10</v>
      </c>
      <c r="M23" s="56"/>
    </row>
    <row r="24" spans="2:13" s="67" customFormat="1" ht="15" customHeight="1">
      <c r="B24" s="242"/>
      <c r="C24" s="39" t="s">
        <v>51</v>
      </c>
      <c r="D24" s="40" t="s">
        <v>67</v>
      </c>
      <c r="E24" s="41" t="s">
        <v>68</v>
      </c>
      <c r="F24" s="243"/>
      <c r="G24" s="40">
        <v>6</v>
      </c>
      <c r="H24" s="40">
        <v>90</v>
      </c>
      <c r="I24" s="161"/>
      <c r="J24" s="43">
        <f t="shared" si="0"/>
        <v>90</v>
      </c>
      <c r="K24" s="244"/>
      <c r="L24" s="44">
        <f t="shared" si="1"/>
        <v>15</v>
      </c>
      <c r="M24" s="56"/>
    </row>
    <row r="25" spans="2:13" s="67" customFormat="1" ht="15" customHeight="1">
      <c r="B25" s="242"/>
      <c r="C25" s="39" t="s">
        <v>25</v>
      </c>
      <c r="D25" s="40" t="s">
        <v>43</v>
      </c>
      <c r="E25" s="61" t="s">
        <v>44</v>
      </c>
      <c r="F25" s="243"/>
      <c r="G25" s="40">
        <v>6</v>
      </c>
      <c r="H25" s="40">
        <v>60</v>
      </c>
      <c r="I25" s="161"/>
      <c r="J25" s="43">
        <f t="shared" si="0"/>
        <v>60</v>
      </c>
      <c r="K25" s="244"/>
      <c r="L25" s="44">
        <f t="shared" si="1"/>
        <v>10</v>
      </c>
      <c r="M25" s="56"/>
    </row>
    <row r="26" spans="2:13" s="67" customFormat="1" ht="15" customHeight="1">
      <c r="B26" s="242">
        <v>4</v>
      </c>
      <c r="C26" s="39"/>
      <c r="D26" s="40"/>
      <c r="E26" s="40"/>
      <c r="F26" s="243" t="s">
        <v>21</v>
      </c>
      <c r="G26" s="40">
        <v>6</v>
      </c>
      <c r="H26" s="40">
        <v>30</v>
      </c>
      <c r="I26" s="161"/>
      <c r="J26" s="43">
        <f t="shared" si="0"/>
        <v>30</v>
      </c>
      <c r="K26" s="244">
        <f>SUM(J26:J28)</f>
        <v>90</v>
      </c>
      <c r="L26" s="44">
        <f t="shared" si="1"/>
        <v>5</v>
      </c>
      <c r="M26" s="56"/>
    </row>
    <row r="27" spans="2:13" s="67" customFormat="1" ht="15" customHeight="1">
      <c r="B27" s="242"/>
      <c r="C27" s="39" t="s">
        <v>29</v>
      </c>
      <c r="D27" s="40" t="s">
        <v>34</v>
      </c>
      <c r="E27" s="40" t="s">
        <v>35</v>
      </c>
      <c r="F27" s="243"/>
      <c r="G27" s="40">
        <v>6</v>
      </c>
      <c r="H27" s="40">
        <v>30</v>
      </c>
      <c r="I27" s="161"/>
      <c r="J27" s="43">
        <f t="shared" si="0"/>
        <v>30</v>
      </c>
      <c r="K27" s="244"/>
      <c r="L27" s="44">
        <f t="shared" si="1"/>
        <v>5</v>
      </c>
      <c r="M27" s="56"/>
    </row>
    <row r="28" spans="2:12" ht="15" customHeight="1">
      <c r="B28" s="242"/>
      <c r="C28" s="39" t="s">
        <v>29</v>
      </c>
      <c r="D28" s="40" t="s">
        <v>32</v>
      </c>
      <c r="E28" s="41" t="s">
        <v>33</v>
      </c>
      <c r="F28" s="243"/>
      <c r="G28" s="40">
        <v>6</v>
      </c>
      <c r="H28" s="40">
        <v>30</v>
      </c>
      <c r="I28" s="161"/>
      <c r="J28" s="43">
        <f t="shared" si="0"/>
        <v>30</v>
      </c>
      <c r="K28" s="244"/>
      <c r="L28" s="44">
        <f t="shared" si="1"/>
        <v>5</v>
      </c>
    </row>
    <row r="29" spans="2:12" ht="15" customHeight="1">
      <c r="B29" s="242">
        <v>5</v>
      </c>
      <c r="C29" s="39"/>
      <c r="D29" s="40"/>
      <c r="E29" s="61"/>
      <c r="F29" s="243" t="s">
        <v>28</v>
      </c>
      <c r="G29" s="40">
        <v>6</v>
      </c>
      <c r="H29" s="40">
        <v>60</v>
      </c>
      <c r="I29" s="161"/>
      <c r="J29" s="43">
        <f t="shared" si="0"/>
        <v>60</v>
      </c>
      <c r="K29" s="244">
        <f>SUM(J29:J31)</f>
        <v>240</v>
      </c>
      <c r="L29" s="44">
        <f t="shared" si="1"/>
        <v>10</v>
      </c>
    </row>
    <row r="30" spans="2:12" ht="15" customHeight="1">
      <c r="B30" s="242"/>
      <c r="C30" s="39" t="s">
        <v>51</v>
      </c>
      <c r="D30" s="40" t="s">
        <v>61</v>
      </c>
      <c r="E30" s="61" t="s">
        <v>62</v>
      </c>
      <c r="F30" s="243"/>
      <c r="G30" s="40">
        <v>6</v>
      </c>
      <c r="H30" s="40">
        <v>90</v>
      </c>
      <c r="I30" s="161"/>
      <c r="J30" s="43">
        <f t="shared" si="0"/>
        <v>90</v>
      </c>
      <c r="K30" s="244"/>
      <c r="L30" s="44">
        <f t="shared" si="1"/>
        <v>15</v>
      </c>
    </row>
    <row r="31" spans="2:12" ht="15" customHeight="1">
      <c r="B31" s="242"/>
      <c r="C31" s="39" t="s">
        <v>51</v>
      </c>
      <c r="D31" s="40" t="s">
        <v>63</v>
      </c>
      <c r="E31" s="61" t="s">
        <v>64</v>
      </c>
      <c r="F31" s="243"/>
      <c r="G31" s="40">
        <v>6</v>
      </c>
      <c r="H31" s="40">
        <v>90</v>
      </c>
      <c r="I31" s="161"/>
      <c r="J31" s="43">
        <f t="shared" si="0"/>
        <v>90</v>
      </c>
      <c r="K31" s="244"/>
      <c r="L31" s="44">
        <f t="shared" si="1"/>
        <v>15</v>
      </c>
    </row>
    <row r="32" spans="2:12" ht="15" customHeight="1">
      <c r="B32" s="242">
        <v>6</v>
      </c>
      <c r="C32" s="39" t="s">
        <v>25</v>
      </c>
      <c r="D32" s="40" t="s">
        <v>47</v>
      </c>
      <c r="E32" s="61" t="s">
        <v>48</v>
      </c>
      <c r="F32" s="243" t="s">
        <v>28</v>
      </c>
      <c r="G32" s="40">
        <v>6</v>
      </c>
      <c r="H32" s="40">
        <v>60</v>
      </c>
      <c r="I32" s="161"/>
      <c r="J32" s="43">
        <f t="shared" si="0"/>
        <v>60</v>
      </c>
      <c r="K32" s="244">
        <f>SUM(J32:J34)</f>
        <v>180</v>
      </c>
      <c r="L32" s="44">
        <f t="shared" si="1"/>
        <v>10</v>
      </c>
    </row>
    <row r="33" spans="2:12" ht="15" customHeight="1">
      <c r="B33" s="242"/>
      <c r="C33" s="39" t="s">
        <v>25</v>
      </c>
      <c r="D33" s="40" t="s">
        <v>54</v>
      </c>
      <c r="E33" s="61" t="s">
        <v>55</v>
      </c>
      <c r="F33" s="243"/>
      <c r="G33" s="40">
        <v>6</v>
      </c>
      <c r="H33" s="40">
        <v>60</v>
      </c>
      <c r="I33" s="161"/>
      <c r="J33" s="43">
        <f t="shared" si="0"/>
        <v>60</v>
      </c>
      <c r="K33" s="244"/>
      <c r="L33" s="44">
        <f t="shared" si="1"/>
        <v>10</v>
      </c>
    </row>
    <row r="34" spans="2:12" ht="15" customHeight="1">
      <c r="B34" s="242"/>
      <c r="C34" s="39" t="s">
        <v>25</v>
      </c>
      <c r="D34" s="40" t="s">
        <v>39</v>
      </c>
      <c r="E34" s="41" t="s">
        <v>40</v>
      </c>
      <c r="F34" s="243"/>
      <c r="G34" s="40">
        <v>6</v>
      </c>
      <c r="H34" s="40">
        <v>60</v>
      </c>
      <c r="I34" s="161"/>
      <c r="J34" s="43">
        <f t="shared" si="0"/>
        <v>60</v>
      </c>
      <c r="K34" s="244"/>
      <c r="L34" s="44">
        <f t="shared" si="1"/>
        <v>10</v>
      </c>
    </row>
    <row r="35" spans="2:12" ht="15" customHeight="1">
      <c r="B35" s="242">
        <v>7</v>
      </c>
      <c r="C35" s="39" t="s">
        <v>51</v>
      </c>
      <c r="D35" s="40" t="s">
        <v>52</v>
      </c>
      <c r="E35" s="61" t="s">
        <v>53</v>
      </c>
      <c r="F35" s="243" t="s">
        <v>28</v>
      </c>
      <c r="G35" s="40">
        <v>6</v>
      </c>
      <c r="H35" s="40">
        <v>90</v>
      </c>
      <c r="I35" s="161"/>
      <c r="J35" s="43">
        <f t="shared" si="0"/>
        <v>90</v>
      </c>
      <c r="K35" s="265">
        <f>SUM(J35:J37)</f>
        <v>240</v>
      </c>
      <c r="L35" s="44">
        <f t="shared" si="1"/>
        <v>15</v>
      </c>
    </row>
    <row r="36" spans="2:12" ht="15" customHeight="1">
      <c r="B36" s="242"/>
      <c r="C36" s="39"/>
      <c r="D36" s="40"/>
      <c r="E36" s="61"/>
      <c r="F36" s="243"/>
      <c r="G36" s="40">
        <v>6</v>
      </c>
      <c r="H36" s="40">
        <v>90</v>
      </c>
      <c r="I36" s="161"/>
      <c r="J36" s="43">
        <f t="shared" si="0"/>
        <v>90</v>
      </c>
      <c r="K36" s="265"/>
      <c r="L36" s="44">
        <f t="shared" si="1"/>
        <v>15</v>
      </c>
    </row>
    <row r="37" spans="2:12" ht="15" customHeight="1">
      <c r="B37" s="242"/>
      <c r="C37" s="39" t="s">
        <v>25</v>
      </c>
      <c r="D37" s="40" t="s">
        <v>41</v>
      </c>
      <c r="E37" s="61" t="s">
        <v>42</v>
      </c>
      <c r="F37" s="243"/>
      <c r="G37" s="40">
        <v>6</v>
      </c>
      <c r="H37" s="40">
        <v>60</v>
      </c>
      <c r="I37" s="161"/>
      <c r="J37" s="43">
        <f t="shared" si="0"/>
        <v>60</v>
      </c>
      <c r="K37" s="265"/>
      <c r="L37" s="44">
        <f t="shared" si="1"/>
        <v>10</v>
      </c>
    </row>
  </sheetData>
  <sheetProtection password="C73D" sheet="1" selectLockedCells="1" selectUnlockedCells="1"/>
  <mergeCells count="28">
    <mergeCell ref="A2:I6"/>
    <mergeCell ref="A7:M7"/>
    <mergeCell ref="B11:L11"/>
    <mergeCell ref="B14:B15"/>
    <mergeCell ref="H14:H15"/>
    <mergeCell ref="K14:K15"/>
    <mergeCell ref="L14:L15"/>
    <mergeCell ref="B17:B19"/>
    <mergeCell ref="F17:F19"/>
    <mergeCell ref="K17:K19"/>
    <mergeCell ref="B20:B22"/>
    <mergeCell ref="F20:F22"/>
    <mergeCell ref="K20:K22"/>
    <mergeCell ref="B23:B25"/>
    <mergeCell ref="F23:F25"/>
    <mergeCell ref="K23:K25"/>
    <mergeCell ref="B26:B28"/>
    <mergeCell ref="F26:F28"/>
    <mergeCell ref="K26:K28"/>
    <mergeCell ref="B35:B37"/>
    <mergeCell ref="F35:F37"/>
    <mergeCell ref="K35:K37"/>
    <mergeCell ref="B29:B31"/>
    <mergeCell ref="F29:F31"/>
    <mergeCell ref="K29:K31"/>
    <mergeCell ref="B32:B34"/>
    <mergeCell ref="F32:F34"/>
    <mergeCell ref="K32:K3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IV80"/>
  <sheetViews>
    <sheetView tabSelected="1" zoomScale="125" zoomScaleNormal="125" workbookViewId="0" topLeftCell="N51">
      <selection activeCell="AR64" sqref="AR64"/>
    </sheetView>
  </sheetViews>
  <sheetFormatPr defaultColWidth="9.140625" defaultRowHeight="12.75"/>
  <cols>
    <col min="1" max="1" width="6.7109375" style="1" customWidth="1"/>
    <col min="2" max="2" width="3.421875" style="2" customWidth="1"/>
    <col min="3" max="3" width="5.140625" style="2" customWidth="1"/>
    <col min="4" max="4" width="6.7109375" style="2" customWidth="1"/>
    <col min="5" max="5" width="7.140625" style="2" customWidth="1"/>
    <col min="6" max="6" width="5.140625" style="2" customWidth="1"/>
    <col min="7" max="7" width="7.00390625" style="2" customWidth="1"/>
    <col min="8" max="8" width="7.140625" style="2" customWidth="1"/>
    <col min="9" max="9" width="5.140625" style="2" customWidth="1"/>
    <col min="10" max="10" width="6.421875" style="2" customWidth="1"/>
    <col min="11" max="11" width="7.140625" style="2" customWidth="1"/>
    <col min="12" max="13" width="5.28125" style="2" customWidth="1"/>
    <col min="14" max="14" width="7.140625" style="2" customWidth="1"/>
    <col min="15" max="15" width="5.140625" style="2" customWidth="1"/>
    <col min="16" max="16" width="6.421875" style="2" customWidth="1"/>
    <col min="17" max="17" width="7.140625" style="2" customWidth="1"/>
    <col min="18" max="18" width="6.00390625" style="2" customWidth="1"/>
    <col min="19" max="19" width="6.421875" style="2" customWidth="1"/>
    <col min="20" max="20" width="7.140625" style="2" customWidth="1"/>
    <col min="21" max="21" width="5.140625" style="2" customWidth="1"/>
    <col min="22" max="22" width="8.7109375" style="2" customWidth="1"/>
    <col min="23" max="23" width="7.140625" style="2" customWidth="1"/>
    <col min="24" max="24" width="5.140625" style="2" customWidth="1"/>
    <col min="25" max="25" width="6.8515625" style="2" customWidth="1"/>
    <col min="26" max="26" width="7.140625" style="2" customWidth="1"/>
    <col min="27" max="27" width="5.140625" style="2" customWidth="1"/>
    <col min="28" max="28" width="7.421875" style="2" customWidth="1"/>
    <col min="29" max="29" width="7.140625" style="2" customWidth="1"/>
    <col min="30" max="30" width="6.00390625" style="2" customWidth="1"/>
    <col min="31" max="31" width="7.421875" style="2" customWidth="1"/>
    <col min="32" max="32" width="5.28125" style="2" customWidth="1"/>
    <col min="33" max="33" width="5.140625" style="2" customWidth="1"/>
    <col min="34" max="34" width="6.8515625" style="2" customWidth="1"/>
    <col min="35" max="35" width="7.140625" style="3" customWidth="1"/>
    <col min="36" max="36" width="6.00390625" style="3" customWidth="1"/>
    <col min="37" max="37" width="6.8515625" style="3" customWidth="1"/>
    <col min="38" max="38" width="7.140625" style="3" customWidth="1"/>
    <col min="39" max="39" width="14.7109375" style="2" customWidth="1"/>
    <col min="40" max="40" width="5.7109375" style="2" customWidth="1"/>
    <col min="41" max="41" width="12.421875" style="2" customWidth="1"/>
    <col min="42" max="42" width="5.421875" style="4" customWidth="1"/>
    <col min="43" max="43" width="1.7109375" style="1" customWidth="1"/>
    <col min="44" max="16384" width="9.140625" style="1" customWidth="1"/>
  </cols>
  <sheetData>
    <row r="2" spans="1:4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62"/>
      <c r="AJ2" s="162"/>
      <c r="AK2" s="162"/>
      <c r="AL2" s="162"/>
      <c r="AM2" s="6"/>
      <c r="AN2" s="6"/>
      <c r="AO2" s="6"/>
      <c r="AP2" s="6"/>
      <c r="AQ2" s="92"/>
      <c r="AR2" s="92"/>
      <c r="AS2" s="92"/>
    </row>
    <row r="3" spans="1:45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62"/>
      <c r="AJ3" s="162"/>
      <c r="AK3" s="162"/>
      <c r="AL3" s="162"/>
      <c r="AM3" s="6"/>
      <c r="AN3" s="6"/>
      <c r="AO3" s="6"/>
      <c r="AP3" s="6"/>
      <c r="AQ3" s="92"/>
      <c r="AR3" s="92"/>
      <c r="AS3" s="92"/>
    </row>
    <row r="4" spans="1:4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62"/>
      <c r="AJ4" s="162"/>
      <c r="AK4" s="162"/>
      <c r="AL4" s="162"/>
      <c r="AM4" s="6"/>
      <c r="AN4" s="6"/>
      <c r="AO4" s="6"/>
      <c r="AP4" s="6"/>
      <c r="AQ4" s="92"/>
      <c r="AR4" s="92"/>
      <c r="AS4" s="92"/>
    </row>
    <row r="5" spans="1:45" s="8" customFormat="1" ht="21" customHeight="1">
      <c r="A5" s="285" t="s">
        <v>107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163"/>
      <c r="AR5" s="93"/>
      <c r="AS5" s="93"/>
    </row>
    <row r="6" spans="1:45" s="8" customFormat="1" ht="9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3"/>
      <c r="AR6" s="93"/>
      <c r="AS6" s="93"/>
    </row>
    <row r="7" spans="1:45" s="2" customFormat="1" ht="4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5"/>
      <c r="AJ7" s="95"/>
      <c r="AK7" s="95"/>
      <c r="AL7" s="95"/>
      <c r="AM7" s="94"/>
      <c r="AN7" s="94"/>
      <c r="AO7" s="94"/>
      <c r="AP7" s="96"/>
      <c r="AQ7" s="94"/>
      <c r="AR7" s="94"/>
      <c r="AS7" s="94"/>
    </row>
    <row r="8" spans="1:45" s="12" customFormat="1" ht="12.75" customHeight="1">
      <c r="A8" s="282" t="s">
        <v>115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97"/>
      <c r="AR8" s="97"/>
      <c r="AS8" s="97"/>
    </row>
    <row r="9" spans="1:45" s="12" customFormat="1" ht="4.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165"/>
      <c r="AJ9" s="165"/>
      <c r="AK9" s="165"/>
      <c r="AL9" s="165"/>
      <c r="AM9" s="99"/>
      <c r="AN9" s="100"/>
      <c r="AO9" s="101"/>
      <c r="AP9" s="103"/>
      <c r="AQ9" s="97"/>
      <c r="AR9" s="97"/>
      <c r="AS9" s="97"/>
    </row>
    <row r="10" spans="1:45" s="12" customFormat="1" ht="10.5" customHeight="1">
      <c r="A10" s="166"/>
      <c r="B10" s="279" t="s">
        <v>116</v>
      </c>
      <c r="C10" s="167" t="s">
        <v>117</v>
      </c>
      <c r="D10" s="168" t="s">
        <v>118</v>
      </c>
      <c r="E10" s="168" t="s">
        <v>119</v>
      </c>
      <c r="F10" s="167" t="s">
        <v>117</v>
      </c>
      <c r="G10" s="168" t="s">
        <v>118</v>
      </c>
      <c r="H10" s="168" t="s">
        <v>119</v>
      </c>
      <c r="I10" s="167" t="s">
        <v>117</v>
      </c>
      <c r="J10" s="169" t="s">
        <v>118</v>
      </c>
      <c r="K10" s="169" t="s">
        <v>119</v>
      </c>
      <c r="L10" s="170" t="s">
        <v>117</v>
      </c>
      <c r="M10" s="170" t="s">
        <v>118</v>
      </c>
      <c r="N10" s="170" t="s">
        <v>119</v>
      </c>
      <c r="O10" s="167" t="s">
        <v>117</v>
      </c>
      <c r="P10" s="169" t="s">
        <v>118</v>
      </c>
      <c r="Q10" s="169" t="s">
        <v>119</v>
      </c>
      <c r="R10" s="170" t="s">
        <v>117</v>
      </c>
      <c r="S10" s="170" t="s">
        <v>118</v>
      </c>
      <c r="T10" s="170" t="s">
        <v>119</v>
      </c>
      <c r="U10" s="167" t="s">
        <v>117</v>
      </c>
      <c r="V10" s="171" t="s">
        <v>118</v>
      </c>
      <c r="W10" s="171" t="s">
        <v>119</v>
      </c>
      <c r="X10" s="167" t="s">
        <v>117</v>
      </c>
      <c r="Y10" s="172" t="s">
        <v>118</v>
      </c>
      <c r="Z10" s="172" t="s">
        <v>119</v>
      </c>
      <c r="AA10" s="167" t="s">
        <v>117</v>
      </c>
      <c r="AB10" s="172" t="s">
        <v>118</v>
      </c>
      <c r="AC10" s="172" t="s">
        <v>119</v>
      </c>
      <c r="AD10" s="170" t="s">
        <v>117</v>
      </c>
      <c r="AE10" s="170" t="s">
        <v>118</v>
      </c>
      <c r="AF10" s="170" t="s">
        <v>119</v>
      </c>
      <c r="AG10" s="167" t="s">
        <v>117</v>
      </c>
      <c r="AH10" s="172" t="s">
        <v>118</v>
      </c>
      <c r="AI10" s="173" t="s">
        <v>119</v>
      </c>
      <c r="AJ10" s="170" t="s">
        <v>117</v>
      </c>
      <c r="AK10" s="170" t="s">
        <v>118</v>
      </c>
      <c r="AL10" s="170" t="s">
        <v>119</v>
      </c>
      <c r="AM10" s="280" t="s">
        <v>4</v>
      </c>
      <c r="AN10" s="280" t="s">
        <v>7</v>
      </c>
      <c r="AO10" s="280" t="s">
        <v>6</v>
      </c>
      <c r="AP10" s="281" t="s">
        <v>113</v>
      </c>
      <c r="AQ10" s="26"/>
      <c r="AR10" s="27"/>
      <c r="AS10" s="97"/>
    </row>
    <row r="11" spans="1:45" s="12" customFormat="1" ht="10.5" customHeight="1">
      <c r="A11" s="166"/>
      <c r="B11" s="279"/>
      <c r="C11" s="272">
        <v>500</v>
      </c>
      <c r="D11" s="174" t="s">
        <v>120</v>
      </c>
      <c r="E11" s="277" t="s">
        <v>121</v>
      </c>
      <c r="F11" s="272">
        <v>250</v>
      </c>
      <c r="G11" s="174" t="s">
        <v>120</v>
      </c>
      <c r="H11" s="277" t="s">
        <v>121</v>
      </c>
      <c r="I11" s="272">
        <v>500</v>
      </c>
      <c r="J11" s="175" t="s">
        <v>120</v>
      </c>
      <c r="K11" s="276" t="s">
        <v>121</v>
      </c>
      <c r="L11" s="270" t="s">
        <v>122</v>
      </c>
      <c r="M11" s="176" t="s">
        <v>120</v>
      </c>
      <c r="N11" s="271" t="s">
        <v>121</v>
      </c>
      <c r="O11" s="272">
        <v>500</v>
      </c>
      <c r="P11" s="175" t="s">
        <v>120</v>
      </c>
      <c r="Q11" s="276" t="s">
        <v>121</v>
      </c>
      <c r="R11" s="270" t="s">
        <v>122</v>
      </c>
      <c r="S11" s="176" t="s">
        <v>120</v>
      </c>
      <c r="T11" s="271" t="s">
        <v>121</v>
      </c>
      <c r="U11" s="272">
        <v>500</v>
      </c>
      <c r="V11" s="177" t="s">
        <v>123</v>
      </c>
      <c r="W11" s="274" t="s">
        <v>121</v>
      </c>
      <c r="X11" s="272">
        <v>500</v>
      </c>
      <c r="Y11" s="178" t="s">
        <v>123</v>
      </c>
      <c r="Z11" s="275" t="s">
        <v>121</v>
      </c>
      <c r="AA11" s="272">
        <v>500</v>
      </c>
      <c r="AB11" s="178" t="s">
        <v>123</v>
      </c>
      <c r="AC11" s="275" t="s">
        <v>121</v>
      </c>
      <c r="AD11" s="270" t="s">
        <v>122</v>
      </c>
      <c r="AE11" s="176" t="s">
        <v>123</v>
      </c>
      <c r="AF11" s="271" t="s">
        <v>121</v>
      </c>
      <c r="AG11" s="272">
        <v>250</v>
      </c>
      <c r="AH11" s="178" t="s">
        <v>123</v>
      </c>
      <c r="AI11" s="273" t="s">
        <v>121</v>
      </c>
      <c r="AJ11" s="270" t="s">
        <v>122</v>
      </c>
      <c r="AK11" s="176" t="s">
        <v>123</v>
      </c>
      <c r="AL11" s="271" t="s">
        <v>121</v>
      </c>
      <c r="AM11" s="280"/>
      <c r="AN11" s="280"/>
      <c r="AO11" s="280"/>
      <c r="AP11" s="281"/>
      <c r="AQ11" s="179"/>
      <c r="AR11" s="180"/>
      <c r="AS11" s="97"/>
    </row>
    <row r="12" spans="1:45" s="12" customFormat="1" ht="10.5" customHeight="1">
      <c r="A12" s="166"/>
      <c r="B12" s="279"/>
      <c r="C12" s="272"/>
      <c r="D12" s="174" t="s">
        <v>124</v>
      </c>
      <c r="E12" s="277"/>
      <c r="F12" s="272"/>
      <c r="G12" s="174" t="s">
        <v>125</v>
      </c>
      <c r="H12" s="277"/>
      <c r="I12" s="272"/>
      <c r="J12" s="175" t="s">
        <v>17</v>
      </c>
      <c r="K12" s="276"/>
      <c r="L12" s="270"/>
      <c r="M12" s="176" t="s">
        <v>17</v>
      </c>
      <c r="N12" s="271"/>
      <c r="O12" s="272"/>
      <c r="P12" s="175" t="s">
        <v>17</v>
      </c>
      <c r="Q12" s="276"/>
      <c r="R12" s="270"/>
      <c r="S12" s="176" t="s">
        <v>17</v>
      </c>
      <c r="T12" s="271"/>
      <c r="U12" s="272"/>
      <c r="V12" s="177" t="s">
        <v>126</v>
      </c>
      <c r="W12" s="274"/>
      <c r="X12" s="272"/>
      <c r="Y12" s="178" t="s">
        <v>126</v>
      </c>
      <c r="Z12" s="275"/>
      <c r="AA12" s="272"/>
      <c r="AB12" s="178" t="s">
        <v>126</v>
      </c>
      <c r="AC12" s="275"/>
      <c r="AD12" s="270"/>
      <c r="AE12" s="176" t="s">
        <v>126</v>
      </c>
      <c r="AF12" s="271"/>
      <c r="AG12" s="272"/>
      <c r="AH12" s="178" t="s">
        <v>126</v>
      </c>
      <c r="AI12" s="273"/>
      <c r="AJ12" s="270"/>
      <c r="AK12" s="176" t="s">
        <v>126</v>
      </c>
      <c r="AL12" s="271"/>
      <c r="AM12" s="269" t="s">
        <v>12</v>
      </c>
      <c r="AN12" s="269" t="s">
        <v>127</v>
      </c>
      <c r="AO12" s="269" t="s">
        <v>14</v>
      </c>
      <c r="AP12" s="281"/>
      <c r="AQ12" s="179"/>
      <c r="AR12" s="180"/>
      <c r="AS12" s="97"/>
    </row>
    <row r="13" spans="1:45" s="12" customFormat="1" ht="10.5" customHeight="1">
      <c r="A13" s="166"/>
      <c r="B13" s="279"/>
      <c r="C13" s="182" t="s">
        <v>128</v>
      </c>
      <c r="D13" s="183" t="s">
        <v>125</v>
      </c>
      <c r="E13" s="183" t="s">
        <v>129</v>
      </c>
      <c r="F13" s="182" t="s">
        <v>128</v>
      </c>
      <c r="G13" s="183" t="s">
        <v>130</v>
      </c>
      <c r="H13" s="183" t="s">
        <v>129</v>
      </c>
      <c r="I13" s="184" t="s">
        <v>128</v>
      </c>
      <c r="J13" s="181" t="s">
        <v>90</v>
      </c>
      <c r="K13" s="181" t="s">
        <v>129</v>
      </c>
      <c r="L13" s="185" t="s">
        <v>128</v>
      </c>
      <c r="M13" s="186" t="s">
        <v>90</v>
      </c>
      <c r="N13" s="186" t="s">
        <v>129</v>
      </c>
      <c r="O13" s="184" t="s">
        <v>128</v>
      </c>
      <c r="P13" s="181" t="s">
        <v>96</v>
      </c>
      <c r="Q13" s="181" t="s">
        <v>129</v>
      </c>
      <c r="R13" s="185" t="s">
        <v>128</v>
      </c>
      <c r="S13" s="186" t="s">
        <v>96</v>
      </c>
      <c r="T13" s="186" t="s">
        <v>129</v>
      </c>
      <c r="U13" s="184" t="s">
        <v>128</v>
      </c>
      <c r="V13" s="187" t="s">
        <v>131</v>
      </c>
      <c r="W13" s="187" t="s">
        <v>129</v>
      </c>
      <c r="X13" s="184" t="s">
        <v>128</v>
      </c>
      <c r="Y13" s="188" t="s">
        <v>132</v>
      </c>
      <c r="Z13" s="188" t="s">
        <v>129</v>
      </c>
      <c r="AA13" s="184" t="s">
        <v>128</v>
      </c>
      <c r="AB13" s="188" t="s">
        <v>133</v>
      </c>
      <c r="AC13" s="188" t="s">
        <v>129</v>
      </c>
      <c r="AD13" s="185" t="s">
        <v>128</v>
      </c>
      <c r="AE13" s="186" t="s">
        <v>133</v>
      </c>
      <c r="AF13" s="186" t="s">
        <v>129</v>
      </c>
      <c r="AG13" s="184" t="s">
        <v>128</v>
      </c>
      <c r="AH13" s="188" t="s">
        <v>134</v>
      </c>
      <c r="AI13" s="189" t="s">
        <v>129</v>
      </c>
      <c r="AJ13" s="185" t="s">
        <v>128</v>
      </c>
      <c r="AK13" s="186" t="s">
        <v>134</v>
      </c>
      <c r="AL13" s="186" t="s">
        <v>129</v>
      </c>
      <c r="AM13" s="269"/>
      <c r="AN13" s="269"/>
      <c r="AO13" s="269"/>
      <c r="AP13" s="281"/>
      <c r="AQ13" s="179"/>
      <c r="AR13" s="180"/>
      <c r="AS13" s="97"/>
    </row>
    <row r="14" spans="1:45" s="12" customFormat="1" ht="4.5" customHeight="1">
      <c r="A14" s="166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191"/>
      <c r="AK14" s="191"/>
      <c r="AL14" s="191"/>
      <c r="AM14" s="192"/>
      <c r="AN14" s="166"/>
      <c r="AO14" s="192"/>
      <c r="AP14" s="193"/>
      <c r="AQ14" s="97"/>
      <c r="AR14" s="97"/>
      <c r="AS14" s="97"/>
    </row>
    <row r="15" spans="1:45" ht="16.5" customHeight="1">
      <c r="A15" s="192"/>
      <c r="B15" s="194">
        <v>1</v>
      </c>
      <c r="C15" s="195">
        <v>500</v>
      </c>
      <c r="D15" s="196">
        <v>10</v>
      </c>
      <c r="E15" s="197">
        <f>PRODUCT(C15,D15)</f>
        <v>5000</v>
      </c>
      <c r="F15" s="195">
        <v>500</v>
      </c>
      <c r="G15" s="196">
        <v>10</v>
      </c>
      <c r="H15" s="197">
        <f>PRODUCT(F15,G15)</f>
        <v>5000</v>
      </c>
      <c r="I15" s="195">
        <v>500</v>
      </c>
      <c r="J15" s="196">
        <v>10</v>
      </c>
      <c r="K15" s="197">
        <f>PRODUCT(I15,J15)/2</f>
        <v>2500</v>
      </c>
      <c r="L15" s="195">
        <v>200</v>
      </c>
      <c r="M15" s="196">
        <v>10</v>
      </c>
      <c r="N15" s="197">
        <f>PRODUCT(L15,M15)</f>
        <v>2000</v>
      </c>
      <c r="O15" s="195">
        <v>500</v>
      </c>
      <c r="P15" s="196">
        <v>10</v>
      </c>
      <c r="Q15" s="197">
        <f>PRODUCT(O15,P15)/2</f>
        <v>2500</v>
      </c>
      <c r="R15" s="195">
        <v>200</v>
      </c>
      <c r="S15" s="196">
        <v>10</v>
      </c>
      <c r="T15" s="197">
        <f>PRODUCT(R15,S15)</f>
        <v>2000</v>
      </c>
      <c r="U15" s="198">
        <v>500</v>
      </c>
      <c r="V15" s="197">
        <v>6</v>
      </c>
      <c r="W15" s="197">
        <f>PRODUCT(U15,V15)</f>
        <v>3000</v>
      </c>
      <c r="X15" s="198">
        <v>0</v>
      </c>
      <c r="Y15" s="197">
        <v>0</v>
      </c>
      <c r="Z15" s="197">
        <f>PRODUCT(X15,Y15)</f>
        <v>0</v>
      </c>
      <c r="AA15" s="198">
        <v>500</v>
      </c>
      <c r="AB15" s="197">
        <v>10</v>
      </c>
      <c r="AC15" s="197">
        <f>PRODUCT(AA15,AB15)/2</f>
        <v>2500</v>
      </c>
      <c r="AD15" s="195">
        <v>200</v>
      </c>
      <c r="AE15" s="197">
        <v>10</v>
      </c>
      <c r="AF15" s="197">
        <f>PRODUCT(AD15,AE15)</f>
        <v>2000</v>
      </c>
      <c r="AG15" s="195">
        <v>150</v>
      </c>
      <c r="AH15" s="196">
        <v>2</v>
      </c>
      <c r="AI15" s="199">
        <f>PRODUCT(AG15,AH15)/3</f>
        <v>100</v>
      </c>
      <c r="AJ15" s="195">
        <v>70</v>
      </c>
      <c r="AK15" s="196">
        <v>2</v>
      </c>
      <c r="AL15" s="197">
        <f>PRODUCT(AJ15,AK15)</f>
        <v>140</v>
      </c>
      <c r="AM15" s="200" t="s">
        <v>19</v>
      </c>
      <c r="AN15" s="201" t="s">
        <v>20</v>
      </c>
      <c r="AO15" s="202" t="s">
        <v>21</v>
      </c>
      <c r="AP15" s="203">
        <f>SUM(E15,H15,K15,N15,Q15,T15,W15,Z15,AC15,AF15,AI15,AL15)</f>
        <v>26740</v>
      </c>
      <c r="AQ15" s="92"/>
      <c r="AR15" s="92"/>
      <c r="AS15" s="92"/>
    </row>
    <row r="16" spans="1:45" s="12" customFormat="1" ht="16.5" customHeight="1">
      <c r="A16" s="192"/>
      <c r="B16" s="194">
        <v>2</v>
      </c>
      <c r="C16" s="195">
        <v>400</v>
      </c>
      <c r="D16" s="196">
        <v>10</v>
      </c>
      <c r="E16" s="197">
        <f>PRODUCT(C16,D16)</f>
        <v>4000</v>
      </c>
      <c r="F16" s="195">
        <v>400</v>
      </c>
      <c r="G16" s="196">
        <v>10</v>
      </c>
      <c r="H16" s="197">
        <f>PRODUCT(F16,G16)</f>
        <v>4000</v>
      </c>
      <c r="I16" s="195">
        <v>500</v>
      </c>
      <c r="J16" s="196">
        <v>10</v>
      </c>
      <c r="K16" s="197">
        <f>PRODUCT(I16,J16)/2</f>
        <v>2500</v>
      </c>
      <c r="L16" s="195">
        <v>170</v>
      </c>
      <c r="M16" s="196">
        <v>10</v>
      </c>
      <c r="N16" s="197">
        <f>PRODUCT(L16,M16)</f>
        <v>1700</v>
      </c>
      <c r="O16" s="195">
        <v>500</v>
      </c>
      <c r="P16" s="196">
        <v>10</v>
      </c>
      <c r="Q16" s="197">
        <f>PRODUCT(O16,P16)/2</f>
        <v>2500</v>
      </c>
      <c r="R16" s="195">
        <v>170</v>
      </c>
      <c r="S16" s="196">
        <v>10</v>
      </c>
      <c r="T16" s="197">
        <f>PRODUCT(R16,S16)</f>
        <v>1700</v>
      </c>
      <c r="U16" s="198">
        <v>400</v>
      </c>
      <c r="V16" s="197">
        <v>6</v>
      </c>
      <c r="W16" s="197">
        <f>PRODUCT(U16,V16)</f>
        <v>2400</v>
      </c>
      <c r="X16" s="198">
        <v>0</v>
      </c>
      <c r="Y16" s="197">
        <v>0</v>
      </c>
      <c r="Z16" s="197">
        <f>PRODUCT(X16,Y16)</f>
        <v>0</v>
      </c>
      <c r="AA16" s="198">
        <v>500</v>
      </c>
      <c r="AB16" s="197">
        <v>10</v>
      </c>
      <c r="AC16" s="197">
        <f>PRODUCT(AA16,AB16)/2</f>
        <v>2500</v>
      </c>
      <c r="AD16" s="195">
        <v>170</v>
      </c>
      <c r="AE16" s="197">
        <v>10</v>
      </c>
      <c r="AF16" s="197">
        <f>PRODUCT(AD16,AE16)</f>
        <v>1700</v>
      </c>
      <c r="AG16" s="195">
        <v>130</v>
      </c>
      <c r="AH16" s="196">
        <v>2</v>
      </c>
      <c r="AI16" s="199">
        <f>PRODUCT(AG16,AH16)/3</f>
        <v>86.66666666666667</v>
      </c>
      <c r="AJ16" s="195">
        <v>170</v>
      </c>
      <c r="AK16" s="196">
        <v>2</v>
      </c>
      <c r="AL16" s="197">
        <f>PRODUCT(AJ16,AK16)</f>
        <v>340</v>
      </c>
      <c r="AM16" s="200" t="s">
        <v>22</v>
      </c>
      <c r="AN16" s="202" t="s">
        <v>23</v>
      </c>
      <c r="AO16" s="202" t="s">
        <v>21</v>
      </c>
      <c r="AP16" s="203">
        <f>SUM(E16,H16,K16,N16,Q16,T16,W16,Z16,AC16,AF16,AI16,AL16)</f>
        <v>23426.666666666668</v>
      </c>
      <c r="AQ16" s="97"/>
      <c r="AR16" s="97"/>
      <c r="AS16" s="97"/>
    </row>
    <row r="17" spans="1:45" s="12" customFormat="1" ht="16.5" customHeight="1">
      <c r="A17" s="166"/>
      <c r="AQ17" s="97"/>
      <c r="AR17" s="97"/>
      <c r="AS17" s="97"/>
    </row>
    <row r="18" spans="1:45" s="12" customFormat="1" ht="16.5" customHeight="1">
      <c r="A18" s="166"/>
      <c r="B18" s="204"/>
      <c r="C18" s="204"/>
      <c r="D18" s="205"/>
      <c r="E18" s="206"/>
      <c r="F18" s="206"/>
      <c r="G18" s="206"/>
      <c r="H18" s="206"/>
      <c r="I18" s="204"/>
      <c r="J18" s="205"/>
      <c r="K18" s="206"/>
      <c r="L18" s="206"/>
      <c r="M18" s="206"/>
      <c r="N18" s="206"/>
      <c r="O18" s="204"/>
      <c r="P18" s="205"/>
      <c r="Q18" s="206"/>
      <c r="R18" s="206"/>
      <c r="S18" s="206"/>
      <c r="T18" s="206"/>
      <c r="U18" s="206"/>
      <c r="V18" s="206"/>
      <c r="W18" s="206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7"/>
      <c r="AJ18" s="207"/>
      <c r="AK18" s="207"/>
      <c r="AL18" s="207"/>
      <c r="AM18" s="205"/>
      <c r="AN18" s="205"/>
      <c r="AO18" s="205"/>
      <c r="AP18" s="208"/>
      <c r="AQ18" s="97"/>
      <c r="AR18" s="97"/>
      <c r="AS18" s="97"/>
    </row>
    <row r="19" spans="1:45" s="12" customFormat="1" ht="16.5" customHeight="1">
      <c r="A19" s="166"/>
      <c r="B19" s="204"/>
      <c r="C19" s="204"/>
      <c r="D19" s="205"/>
      <c r="E19" s="206"/>
      <c r="F19" s="206"/>
      <c r="G19" s="206"/>
      <c r="H19" s="206"/>
      <c r="I19" s="204"/>
      <c r="J19" s="205"/>
      <c r="K19" s="206"/>
      <c r="L19" s="206"/>
      <c r="M19" s="206"/>
      <c r="N19" s="206"/>
      <c r="O19" s="204"/>
      <c r="P19" s="205"/>
      <c r="Q19" s="206"/>
      <c r="R19" s="206"/>
      <c r="S19" s="206"/>
      <c r="T19" s="206"/>
      <c r="U19" s="206"/>
      <c r="V19" s="206"/>
      <c r="W19" s="206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7"/>
      <c r="AJ19" s="207"/>
      <c r="AK19" s="207"/>
      <c r="AL19" s="207"/>
      <c r="AM19" s="205"/>
      <c r="AN19" s="205"/>
      <c r="AO19" s="205"/>
      <c r="AP19" s="208"/>
      <c r="AQ19" s="97"/>
      <c r="AR19" s="97"/>
      <c r="AS19" s="97"/>
    </row>
    <row r="20" spans="1:45" s="12" customFormat="1" ht="12" customHeight="1">
      <c r="A20" s="166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191"/>
      <c r="AK20" s="191"/>
      <c r="AL20" s="191"/>
      <c r="AM20" s="209"/>
      <c r="AN20" s="192"/>
      <c r="AO20" s="192"/>
      <c r="AP20" s="193"/>
      <c r="AQ20" s="97"/>
      <c r="AR20" s="97"/>
      <c r="AS20" s="97"/>
    </row>
    <row r="21" spans="1:45" s="12" customFormat="1" ht="12.75" customHeight="1">
      <c r="A21" s="282" t="s">
        <v>135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118"/>
      <c r="AR21" s="97"/>
      <c r="AS21" s="97"/>
    </row>
    <row r="22" spans="1:45" s="12" customFormat="1" ht="4.5" customHeight="1">
      <c r="A22" s="166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97"/>
      <c r="AR22" s="97"/>
      <c r="AS22" s="97"/>
    </row>
    <row r="23" spans="1:45" s="21" customFormat="1" ht="10.5" customHeight="1">
      <c r="A23" s="210"/>
      <c r="B23" s="279" t="s">
        <v>136</v>
      </c>
      <c r="C23" s="167" t="s">
        <v>117</v>
      </c>
      <c r="D23" s="168" t="s">
        <v>118</v>
      </c>
      <c r="E23" s="168" t="s">
        <v>119</v>
      </c>
      <c r="F23" s="167" t="s">
        <v>117</v>
      </c>
      <c r="G23" s="168" t="s">
        <v>118</v>
      </c>
      <c r="H23" s="168" t="s">
        <v>119</v>
      </c>
      <c r="I23" s="167" t="s">
        <v>117</v>
      </c>
      <c r="J23" s="169" t="s">
        <v>118</v>
      </c>
      <c r="K23" s="169" t="s">
        <v>119</v>
      </c>
      <c r="L23" s="170" t="s">
        <v>117</v>
      </c>
      <c r="M23" s="170" t="s">
        <v>118</v>
      </c>
      <c r="N23" s="170" t="s">
        <v>119</v>
      </c>
      <c r="O23" s="167" t="s">
        <v>117</v>
      </c>
      <c r="P23" s="169" t="s">
        <v>118</v>
      </c>
      <c r="Q23" s="169" t="s">
        <v>119</v>
      </c>
      <c r="R23" s="170" t="s">
        <v>117</v>
      </c>
      <c r="S23" s="170" t="s">
        <v>118</v>
      </c>
      <c r="T23" s="170" t="s">
        <v>119</v>
      </c>
      <c r="U23" s="167" t="s">
        <v>117</v>
      </c>
      <c r="V23" s="171" t="s">
        <v>118</v>
      </c>
      <c r="W23" s="171" t="s">
        <v>119</v>
      </c>
      <c r="X23" s="167" t="s">
        <v>117</v>
      </c>
      <c r="Y23" s="172" t="s">
        <v>118</v>
      </c>
      <c r="Z23" s="172" t="s">
        <v>119</v>
      </c>
      <c r="AA23" s="167" t="s">
        <v>117</v>
      </c>
      <c r="AB23" s="172" t="s">
        <v>118</v>
      </c>
      <c r="AC23" s="172" t="s">
        <v>119</v>
      </c>
      <c r="AD23" s="170" t="s">
        <v>117</v>
      </c>
      <c r="AE23" s="170" t="s">
        <v>118</v>
      </c>
      <c r="AF23" s="170" t="s">
        <v>119</v>
      </c>
      <c r="AG23" s="167" t="s">
        <v>117</v>
      </c>
      <c r="AH23" s="172" t="s">
        <v>118</v>
      </c>
      <c r="AI23" s="173" t="s">
        <v>119</v>
      </c>
      <c r="AJ23" s="170" t="s">
        <v>117</v>
      </c>
      <c r="AK23" s="170" t="s">
        <v>118</v>
      </c>
      <c r="AL23" s="170" t="s">
        <v>119</v>
      </c>
      <c r="AM23" s="280" t="s">
        <v>4</v>
      </c>
      <c r="AN23" s="280" t="s">
        <v>7</v>
      </c>
      <c r="AO23" s="280" t="s">
        <v>6</v>
      </c>
      <c r="AP23" s="284" t="s">
        <v>113</v>
      </c>
      <c r="AQ23" s="26"/>
      <c r="AR23" s="27"/>
      <c r="AS23" s="119"/>
    </row>
    <row r="24" spans="1:45" s="21" customFormat="1" ht="10.5" customHeight="1">
      <c r="A24" s="210"/>
      <c r="B24" s="279"/>
      <c r="C24" s="272">
        <v>250</v>
      </c>
      <c r="D24" s="174" t="s">
        <v>120</v>
      </c>
      <c r="E24" s="277" t="s">
        <v>121</v>
      </c>
      <c r="F24" s="272">
        <v>250</v>
      </c>
      <c r="G24" s="174" t="s">
        <v>120</v>
      </c>
      <c r="H24" s="277" t="s">
        <v>121</v>
      </c>
      <c r="I24" s="272">
        <v>250</v>
      </c>
      <c r="J24" s="175" t="s">
        <v>120</v>
      </c>
      <c r="K24" s="276" t="s">
        <v>121</v>
      </c>
      <c r="L24" s="270" t="s">
        <v>122</v>
      </c>
      <c r="M24" s="176" t="s">
        <v>120</v>
      </c>
      <c r="N24" s="271" t="s">
        <v>121</v>
      </c>
      <c r="O24" s="272">
        <v>250</v>
      </c>
      <c r="P24" s="175" t="s">
        <v>120</v>
      </c>
      <c r="Q24" s="276" t="s">
        <v>121</v>
      </c>
      <c r="R24" s="270" t="s">
        <v>122</v>
      </c>
      <c r="S24" s="176" t="s">
        <v>120</v>
      </c>
      <c r="T24" s="271" t="s">
        <v>121</v>
      </c>
      <c r="U24" s="272">
        <v>250</v>
      </c>
      <c r="V24" s="177" t="s">
        <v>123</v>
      </c>
      <c r="W24" s="274" t="s">
        <v>121</v>
      </c>
      <c r="X24" s="272">
        <v>250</v>
      </c>
      <c r="Y24" s="178" t="s">
        <v>123</v>
      </c>
      <c r="Z24" s="275" t="s">
        <v>121</v>
      </c>
      <c r="AA24" s="272">
        <v>250</v>
      </c>
      <c r="AB24" s="178" t="s">
        <v>123</v>
      </c>
      <c r="AC24" s="275" t="s">
        <v>121</v>
      </c>
      <c r="AD24" s="270" t="s">
        <v>122</v>
      </c>
      <c r="AE24" s="176" t="s">
        <v>123</v>
      </c>
      <c r="AF24" s="271" t="s">
        <v>121</v>
      </c>
      <c r="AG24" s="272">
        <v>250</v>
      </c>
      <c r="AH24" s="178" t="s">
        <v>123</v>
      </c>
      <c r="AI24" s="273" t="s">
        <v>121</v>
      </c>
      <c r="AJ24" s="270" t="s">
        <v>122</v>
      </c>
      <c r="AK24" s="176" t="s">
        <v>123</v>
      </c>
      <c r="AL24" s="271" t="s">
        <v>121</v>
      </c>
      <c r="AM24" s="280"/>
      <c r="AN24" s="280"/>
      <c r="AO24" s="280"/>
      <c r="AP24" s="284"/>
      <c r="AQ24" s="26"/>
      <c r="AR24" s="27"/>
      <c r="AS24" s="119"/>
    </row>
    <row r="25" spans="1:45" s="21" customFormat="1" ht="10.5" customHeight="1">
      <c r="A25" s="210"/>
      <c r="B25" s="279"/>
      <c r="C25" s="272"/>
      <c r="D25" s="174" t="s">
        <v>124</v>
      </c>
      <c r="E25" s="277"/>
      <c r="F25" s="272"/>
      <c r="G25" s="174" t="s">
        <v>125</v>
      </c>
      <c r="H25" s="277"/>
      <c r="I25" s="272"/>
      <c r="J25" s="175" t="s">
        <v>17</v>
      </c>
      <c r="K25" s="276"/>
      <c r="L25" s="270"/>
      <c r="M25" s="176" t="s">
        <v>17</v>
      </c>
      <c r="N25" s="271"/>
      <c r="O25" s="272"/>
      <c r="P25" s="175" t="s">
        <v>17</v>
      </c>
      <c r="Q25" s="276"/>
      <c r="R25" s="270"/>
      <c r="S25" s="176" t="s">
        <v>17</v>
      </c>
      <c r="T25" s="271"/>
      <c r="U25" s="272"/>
      <c r="V25" s="177" t="s">
        <v>126</v>
      </c>
      <c r="W25" s="274"/>
      <c r="X25" s="272"/>
      <c r="Y25" s="178" t="s">
        <v>126</v>
      </c>
      <c r="Z25" s="275"/>
      <c r="AA25" s="272"/>
      <c r="AB25" s="178" t="s">
        <v>126</v>
      </c>
      <c r="AC25" s="275"/>
      <c r="AD25" s="270"/>
      <c r="AE25" s="176" t="s">
        <v>126</v>
      </c>
      <c r="AF25" s="271"/>
      <c r="AG25" s="272"/>
      <c r="AH25" s="178" t="s">
        <v>126</v>
      </c>
      <c r="AI25" s="273"/>
      <c r="AJ25" s="270"/>
      <c r="AK25" s="176" t="s">
        <v>126</v>
      </c>
      <c r="AL25" s="271"/>
      <c r="AM25" s="269" t="s">
        <v>12</v>
      </c>
      <c r="AN25" s="269" t="s">
        <v>127</v>
      </c>
      <c r="AO25" s="269" t="s">
        <v>14</v>
      </c>
      <c r="AP25" s="284"/>
      <c r="AQ25" s="26"/>
      <c r="AR25" s="27"/>
      <c r="AS25" s="119"/>
    </row>
    <row r="26" spans="1:45" s="21" customFormat="1" ht="10.5" customHeight="1">
      <c r="A26" s="210"/>
      <c r="B26" s="279"/>
      <c r="C26" s="182" t="s">
        <v>128</v>
      </c>
      <c r="D26" s="183" t="s">
        <v>125</v>
      </c>
      <c r="E26" s="183" t="s">
        <v>129</v>
      </c>
      <c r="F26" s="182" t="s">
        <v>128</v>
      </c>
      <c r="G26" s="183" t="s">
        <v>130</v>
      </c>
      <c r="H26" s="183" t="s">
        <v>129</v>
      </c>
      <c r="I26" s="182" t="s">
        <v>128</v>
      </c>
      <c r="J26" s="181" t="s">
        <v>90</v>
      </c>
      <c r="K26" s="181" t="s">
        <v>129</v>
      </c>
      <c r="L26" s="185" t="s">
        <v>128</v>
      </c>
      <c r="M26" s="186" t="s">
        <v>90</v>
      </c>
      <c r="N26" s="186" t="s">
        <v>129</v>
      </c>
      <c r="O26" s="182" t="s">
        <v>128</v>
      </c>
      <c r="P26" s="181" t="s">
        <v>96</v>
      </c>
      <c r="Q26" s="181" t="s">
        <v>129</v>
      </c>
      <c r="R26" s="185" t="s">
        <v>128</v>
      </c>
      <c r="S26" s="186" t="s">
        <v>96</v>
      </c>
      <c r="T26" s="186" t="s">
        <v>129</v>
      </c>
      <c r="U26" s="182" t="s">
        <v>128</v>
      </c>
      <c r="V26" s="187" t="s">
        <v>137</v>
      </c>
      <c r="W26" s="187" t="s">
        <v>129</v>
      </c>
      <c r="X26" s="182" t="s">
        <v>128</v>
      </c>
      <c r="Y26" s="188" t="s">
        <v>132</v>
      </c>
      <c r="Z26" s="188" t="s">
        <v>129</v>
      </c>
      <c r="AA26" s="182" t="s">
        <v>128</v>
      </c>
      <c r="AB26" s="188" t="s">
        <v>17</v>
      </c>
      <c r="AC26" s="188" t="s">
        <v>129</v>
      </c>
      <c r="AD26" s="185" t="s">
        <v>128</v>
      </c>
      <c r="AE26" s="186" t="s">
        <v>133</v>
      </c>
      <c r="AF26" s="186" t="s">
        <v>129</v>
      </c>
      <c r="AG26" s="182" t="s">
        <v>128</v>
      </c>
      <c r="AH26" s="188" t="s">
        <v>138</v>
      </c>
      <c r="AI26" s="189" t="s">
        <v>129</v>
      </c>
      <c r="AJ26" s="185" t="s">
        <v>128</v>
      </c>
      <c r="AK26" s="186" t="s">
        <v>134</v>
      </c>
      <c r="AL26" s="186" t="s">
        <v>129</v>
      </c>
      <c r="AM26" s="269"/>
      <c r="AN26" s="269"/>
      <c r="AO26" s="269"/>
      <c r="AP26" s="284"/>
      <c r="AQ26" s="120"/>
      <c r="AR26" s="119"/>
      <c r="AS26" s="119"/>
    </row>
    <row r="27" spans="1:45" s="21" customFormat="1" ht="4.5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190"/>
      <c r="K27" s="211"/>
      <c r="L27" s="211"/>
      <c r="M27" s="211"/>
      <c r="N27" s="211"/>
      <c r="O27" s="211"/>
      <c r="P27" s="190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1"/>
      <c r="AN27" s="211"/>
      <c r="AO27" s="211"/>
      <c r="AP27" s="213"/>
      <c r="AQ27" s="119"/>
      <c r="AR27" s="119"/>
      <c r="AS27" s="119"/>
    </row>
    <row r="28" spans="1:256" s="78" customFormat="1" ht="16.5" customHeight="1">
      <c r="A28" s="192"/>
      <c r="B28" s="194">
        <v>1</v>
      </c>
      <c r="C28" s="195">
        <v>150</v>
      </c>
      <c r="D28" s="196">
        <v>4</v>
      </c>
      <c r="E28" s="197">
        <f>PRODUCT(C28,D28)</f>
        <v>600</v>
      </c>
      <c r="F28" s="195">
        <v>200</v>
      </c>
      <c r="G28" s="196">
        <v>4</v>
      </c>
      <c r="H28" s="197">
        <f>PRODUCT(F28,G28)</f>
        <v>800</v>
      </c>
      <c r="I28" s="195">
        <v>200</v>
      </c>
      <c r="J28" s="196">
        <v>5</v>
      </c>
      <c r="K28" s="197">
        <f>PRODUCT(I28,J28)/2</f>
        <v>500</v>
      </c>
      <c r="L28" s="195">
        <v>150</v>
      </c>
      <c r="M28" s="196">
        <v>5</v>
      </c>
      <c r="N28" s="197">
        <f>PRODUCT(L28,M28)</f>
        <v>750</v>
      </c>
      <c r="O28" s="195">
        <v>250</v>
      </c>
      <c r="P28" s="196">
        <v>5</v>
      </c>
      <c r="Q28" s="197">
        <f>PRODUCT(O28,P28)/2</f>
        <v>625</v>
      </c>
      <c r="R28" s="195">
        <v>170</v>
      </c>
      <c r="S28" s="196">
        <v>5</v>
      </c>
      <c r="T28" s="197">
        <f>PRODUCT(R28,S28)</f>
        <v>850</v>
      </c>
      <c r="U28" s="195">
        <v>100</v>
      </c>
      <c r="V28" s="214">
        <v>3</v>
      </c>
      <c r="W28" s="197">
        <f>PRODUCT(U28,V28)</f>
        <v>300</v>
      </c>
      <c r="X28" s="195">
        <v>200</v>
      </c>
      <c r="Y28" s="196">
        <v>7</v>
      </c>
      <c r="Z28" s="197">
        <f>PRODUCT(X28,Y28)</f>
        <v>1400</v>
      </c>
      <c r="AA28" s="195">
        <v>250</v>
      </c>
      <c r="AB28" s="197">
        <v>10</v>
      </c>
      <c r="AC28" s="197">
        <f>PRODUCT(AA28,AB28)/2</f>
        <v>1250</v>
      </c>
      <c r="AD28" s="195">
        <v>170</v>
      </c>
      <c r="AE28" s="197">
        <v>10</v>
      </c>
      <c r="AF28" s="197">
        <f>PRODUCT(AD28,AE28)</f>
        <v>1700</v>
      </c>
      <c r="AG28" s="195">
        <v>0</v>
      </c>
      <c r="AH28" s="196"/>
      <c r="AI28" s="199">
        <f>PRODUCT(AG28,AH28)/3</f>
        <v>0</v>
      </c>
      <c r="AJ28" s="195"/>
      <c r="AK28" s="196"/>
      <c r="AL28" s="197">
        <f>PRODUCT(AJ28,AK28)</f>
        <v>0</v>
      </c>
      <c r="AM28" s="200" t="s">
        <v>34</v>
      </c>
      <c r="AN28" s="202" t="s">
        <v>35</v>
      </c>
      <c r="AO28" s="202" t="s">
        <v>21</v>
      </c>
      <c r="AP28" s="203">
        <f>SUM(E28,H28,K28,N28,Q28,T28,W28,Z28,AC28,AF28,AI28,AL28)</f>
        <v>8775</v>
      </c>
      <c r="AQ28" s="125"/>
      <c r="AR28" s="125"/>
      <c r="AS28" s="125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78" customFormat="1" ht="16.5" customHeight="1">
      <c r="A29" s="192"/>
      <c r="B29" s="194">
        <v>2</v>
      </c>
      <c r="C29" s="195">
        <v>250</v>
      </c>
      <c r="D29" s="196">
        <v>4</v>
      </c>
      <c r="E29" s="197">
        <f>PRODUCT(C29,D29)</f>
        <v>1000</v>
      </c>
      <c r="F29" s="195">
        <v>250</v>
      </c>
      <c r="G29" s="196">
        <v>4</v>
      </c>
      <c r="H29" s="197">
        <f>PRODUCT(F29,G29)</f>
        <v>1000</v>
      </c>
      <c r="I29" s="195"/>
      <c r="J29" s="196"/>
      <c r="K29" s="197"/>
      <c r="L29" s="195">
        <v>200</v>
      </c>
      <c r="M29" s="196">
        <v>5</v>
      </c>
      <c r="N29" s="197">
        <f>PRODUCT(L29,M29)</f>
        <v>1000</v>
      </c>
      <c r="O29" s="195"/>
      <c r="P29" s="196"/>
      <c r="Q29" s="197"/>
      <c r="R29" s="195">
        <v>200</v>
      </c>
      <c r="S29" s="196">
        <v>5</v>
      </c>
      <c r="T29" s="197">
        <f>PRODUCT(R29,S29)</f>
        <v>1000</v>
      </c>
      <c r="U29" s="198">
        <v>250</v>
      </c>
      <c r="V29" s="214">
        <v>3</v>
      </c>
      <c r="W29" s="197">
        <f>PRODUCT(U29,V29)</f>
        <v>750</v>
      </c>
      <c r="X29" s="195">
        <v>250</v>
      </c>
      <c r="Y29" s="196">
        <v>7</v>
      </c>
      <c r="Z29" s="197">
        <f>PRODUCT(X29,Y29)</f>
        <v>1750</v>
      </c>
      <c r="AA29" s="195"/>
      <c r="AB29" s="196"/>
      <c r="AC29" s="197">
        <f>PRODUCT(AA29,AB29)/2</f>
        <v>0</v>
      </c>
      <c r="AD29" s="195"/>
      <c r="AE29" s="196"/>
      <c r="AF29" s="197">
        <f>PRODUCT(AD29,AE29)</f>
        <v>0</v>
      </c>
      <c r="AG29" s="195">
        <v>150</v>
      </c>
      <c r="AH29" s="196">
        <v>2</v>
      </c>
      <c r="AI29" s="199">
        <f>PRODUCT(AG29,AH29)/3</f>
        <v>100</v>
      </c>
      <c r="AJ29" s="195">
        <v>200</v>
      </c>
      <c r="AK29" s="196">
        <v>2</v>
      </c>
      <c r="AL29" s="197">
        <f>PRODUCT(AJ29,AK29)</f>
        <v>400</v>
      </c>
      <c r="AM29" s="200" t="s">
        <v>36</v>
      </c>
      <c r="AN29" s="201" t="s">
        <v>37</v>
      </c>
      <c r="AO29" s="202" t="s">
        <v>21</v>
      </c>
      <c r="AP29" s="203">
        <f>SUM(E29,H29,K29,N29,Q29,T29,W29,Z29,AC29,AF29,AI29,AL29)</f>
        <v>7000</v>
      </c>
      <c r="AQ29" s="125"/>
      <c r="AR29" s="125"/>
      <c r="AS29" s="125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45" s="49" customFormat="1" ht="16.5" customHeight="1">
      <c r="A30" s="192"/>
      <c r="B30" s="194">
        <v>3</v>
      </c>
      <c r="C30" s="195">
        <v>130</v>
      </c>
      <c r="D30" s="196">
        <v>4</v>
      </c>
      <c r="E30" s="197">
        <f>PRODUCT(C30,D30)</f>
        <v>520</v>
      </c>
      <c r="F30" s="195">
        <v>150</v>
      </c>
      <c r="G30" s="196">
        <v>4</v>
      </c>
      <c r="H30" s="197">
        <f>PRODUCT(F30,G30)</f>
        <v>600</v>
      </c>
      <c r="I30" s="195">
        <v>200</v>
      </c>
      <c r="J30" s="196">
        <v>5</v>
      </c>
      <c r="K30" s="197">
        <f>PRODUCT(I30,J30)/2</f>
        <v>500</v>
      </c>
      <c r="L30" s="195">
        <v>140</v>
      </c>
      <c r="M30" s="196">
        <v>5</v>
      </c>
      <c r="N30" s="197">
        <f>PRODUCT(L30,M30)</f>
        <v>700</v>
      </c>
      <c r="O30" s="195">
        <v>250</v>
      </c>
      <c r="P30" s="196">
        <v>5</v>
      </c>
      <c r="Q30" s="197">
        <f>PRODUCT(O30,P30)/2</f>
        <v>625</v>
      </c>
      <c r="R30" s="195">
        <v>150</v>
      </c>
      <c r="S30" s="196">
        <v>5</v>
      </c>
      <c r="T30" s="197">
        <f>PRODUCT(R30,S30)</f>
        <v>750</v>
      </c>
      <c r="U30" s="195"/>
      <c r="V30" s="197"/>
      <c r="W30" s="197">
        <f>PRODUCT(U30,V30)/2</f>
        <v>0</v>
      </c>
      <c r="X30" s="195">
        <v>0</v>
      </c>
      <c r="Y30" s="196"/>
      <c r="Z30" s="197">
        <f>PRODUCT(X30,Y30)</f>
        <v>0</v>
      </c>
      <c r="AA30" s="195">
        <v>250</v>
      </c>
      <c r="AB30" s="197">
        <v>10</v>
      </c>
      <c r="AC30" s="197">
        <f>PRODUCT(AA30,AB30)/2</f>
        <v>1250</v>
      </c>
      <c r="AD30" s="195">
        <v>200</v>
      </c>
      <c r="AE30" s="197">
        <v>10</v>
      </c>
      <c r="AF30" s="197">
        <f>PRODUCT(AD30,AE30)</f>
        <v>2000</v>
      </c>
      <c r="AG30" s="195">
        <v>0</v>
      </c>
      <c r="AH30" s="196"/>
      <c r="AI30" s="199">
        <f>PRODUCT(AG30,AH30)/3</f>
        <v>0</v>
      </c>
      <c r="AJ30" s="195"/>
      <c r="AK30" s="196"/>
      <c r="AL30" s="197">
        <f>PRODUCT(AJ30,AK30)</f>
        <v>0</v>
      </c>
      <c r="AM30" s="200" t="s">
        <v>32</v>
      </c>
      <c r="AN30" s="201" t="s">
        <v>33</v>
      </c>
      <c r="AO30" s="202" t="s">
        <v>21</v>
      </c>
      <c r="AP30" s="203">
        <f>SUM(E30,H30,K30,N30,Q30,T30,W30,Z30,AC30,AF30,AI30,AL30)</f>
        <v>6945</v>
      </c>
      <c r="AQ30" s="80"/>
      <c r="AR30" s="126"/>
      <c r="AS30" s="127"/>
    </row>
    <row r="31" spans="1:45" s="49" customFormat="1" ht="16.5" customHeight="1">
      <c r="A31" s="166"/>
      <c r="B31" s="194">
        <v>4</v>
      </c>
      <c r="C31" s="195">
        <v>200</v>
      </c>
      <c r="D31" s="196">
        <v>4</v>
      </c>
      <c r="E31" s="197">
        <f>PRODUCT(C31,D31)</f>
        <v>800</v>
      </c>
      <c r="F31" s="195">
        <v>130</v>
      </c>
      <c r="G31" s="196">
        <v>4</v>
      </c>
      <c r="H31" s="197">
        <f>PRODUCT(F31,G31)</f>
        <v>520</v>
      </c>
      <c r="I31" s="195">
        <v>250</v>
      </c>
      <c r="J31" s="196">
        <v>5</v>
      </c>
      <c r="K31" s="197">
        <f>PRODUCT(I31,J31)/2</f>
        <v>625</v>
      </c>
      <c r="L31" s="195">
        <v>170</v>
      </c>
      <c r="M31" s="196">
        <v>5</v>
      </c>
      <c r="N31" s="197">
        <f>PRODUCT(L31,M31)</f>
        <v>850</v>
      </c>
      <c r="O31" s="195">
        <v>200</v>
      </c>
      <c r="P31" s="196">
        <v>5</v>
      </c>
      <c r="Q31" s="197">
        <f>PRODUCT(O31,P31)/2</f>
        <v>500</v>
      </c>
      <c r="R31" s="195">
        <v>140</v>
      </c>
      <c r="S31" s="196">
        <v>5</v>
      </c>
      <c r="T31" s="197">
        <f>PRODUCT(R31,S31)</f>
        <v>700</v>
      </c>
      <c r="U31" s="195"/>
      <c r="V31" s="196"/>
      <c r="W31" s="197">
        <f>PRODUCT(U31,V31)</f>
        <v>0</v>
      </c>
      <c r="X31" s="195">
        <v>0</v>
      </c>
      <c r="Y31" s="196"/>
      <c r="Z31" s="197">
        <f>PRODUCT(X31,Y31)</f>
        <v>0</v>
      </c>
      <c r="AA31" s="195">
        <v>200</v>
      </c>
      <c r="AB31" s="197">
        <v>10</v>
      </c>
      <c r="AC31" s="197">
        <f>PRODUCT(AA31,AB31)/2</f>
        <v>1000</v>
      </c>
      <c r="AD31" s="195">
        <v>150</v>
      </c>
      <c r="AE31" s="197">
        <v>10</v>
      </c>
      <c r="AF31" s="197">
        <f>PRODUCT(AD31,AE31)</f>
        <v>1500</v>
      </c>
      <c r="AG31" s="195">
        <v>0</v>
      </c>
      <c r="AH31" s="196"/>
      <c r="AI31" s="199">
        <f>PRODUCT(AG31,AH31)/3</f>
        <v>0</v>
      </c>
      <c r="AJ31" s="195"/>
      <c r="AK31" s="196"/>
      <c r="AL31" s="197">
        <f>PRODUCT(AJ31,AK31)</f>
        <v>0</v>
      </c>
      <c r="AM31" s="200" t="s">
        <v>30</v>
      </c>
      <c r="AN31" s="202" t="s">
        <v>31</v>
      </c>
      <c r="AO31" s="202" t="s">
        <v>28</v>
      </c>
      <c r="AP31" s="203">
        <f>SUM(E31,H31,K31,N31,Q31,T31,W31,Z31,AC31,AF31,AI31,AL31)</f>
        <v>6495</v>
      </c>
      <c r="AQ31" s="80"/>
      <c r="AR31" s="126"/>
      <c r="AS31" s="127"/>
    </row>
    <row r="32" spans="1:45" s="49" customFormat="1" ht="16.5" customHeight="1">
      <c r="A32" s="166"/>
      <c r="B32" s="194">
        <v>5</v>
      </c>
      <c r="C32" s="195"/>
      <c r="D32" s="196"/>
      <c r="E32" s="197">
        <f>PRODUCT(C32,D32)</f>
        <v>0</v>
      </c>
      <c r="F32" s="195"/>
      <c r="G32" s="196"/>
      <c r="H32" s="197">
        <f>PRODUCT(F32,G32)</f>
        <v>0</v>
      </c>
      <c r="I32" s="195"/>
      <c r="J32" s="196"/>
      <c r="K32" s="197">
        <f>PRODUCT(I32,J32)/2</f>
        <v>0</v>
      </c>
      <c r="L32" s="195"/>
      <c r="M32" s="196"/>
      <c r="N32" s="197">
        <f>PRODUCT(L32,M32)</f>
        <v>0</v>
      </c>
      <c r="O32" s="195"/>
      <c r="P32" s="196"/>
      <c r="Q32" s="197">
        <f>PRODUCT(O32,P32)/2</f>
        <v>0</v>
      </c>
      <c r="R32" s="195"/>
      <c r="S32" s="196"/>
      <c r="T32" s="197">
        <f>PRODUCT(R32,S32)</f>
        <v>0</v>
      </c>
      <c r="U32" s="195"/>
      <c r="V32" s="197"/>
      <c r="W32" s="197">
        <f>PRODUCT(U32,V32)/2</f>
        <v>0</v>
      </c>
      <c r="X32" s="195">
        <v>0</v>
      </c>
      <c r="Y32" s="196"/>
      <c r="Z32" s="197">
        <f>PRODUCT(X32,Y32)</f>
        <v>0</v>
      </c>
      <c r="AA32" s="195"/>
      <c r="AB32" s="196"/>
      <c r="AC32" s="197">
        <f>PRODUCT(AA32,AB32)/2</f>
        <v>0</v>
      </c>
      <c r="AD32" s="195"/>
      <c r="AE32" s="196"/>
      <c r="AF32" s="197">
        <f>PRODUCT(AD32,AE32)</f>
        <v>0</v>
      </c>
      <c r="AG32" s="195">
        <v>0</v>
      </c>
      <c r="AH32" s="196"/>
      <c r="AI32" s="199">
        <f>PRODUCT(AG32,AH32)/3</f>
        <v>0</v>
      </c>
      <c r="AJ32" s="195"/>
      <c r="AK32" s="196"/>
      <c r="AL32" s="197">
        <f>PRODUCT(AJ32,AK32)</f>
        <v>0</v>
      </c>
      <c r="AM32" s="200" t="s">
        <v>139</v>
      </c>
      <c r="AN32" s="201" t="s">
        <v>140</v>
      </c>
      <c r="AO32" s="202" t="s">
        <v>21</v>
      </c>
      <c r="AP32" s="203">
        <f>SUM(E32,H32,K32,N32,Q32,T32,W32,Z32,AC32,AF32,AI32,AL32)</f>
        <v>0</v>
      </c>
      <c r="AQ32" s="80"/>
      <c r="AR32" s="126"/>
      <c r="AS32" s="127"/>
    </row>
    <row r="33" spans="1:45" s="49" customFormat="1" ht="16.5" customHeight="1">
      <c r="A33" s="166"/>
      <c r="B33" s="204"/>
      <c r="C33" s="204"/>
      <c r="D33" s="205"/>
      <c r="E33" s="206"/>
      <c r="F33" s="206"/>
      <c r="G33" s="206"/>
      <c r="H33" s="206"/>
      <c r="I33" s="204"/>
      <c r="J33" s="205"/>
      <c r="K33" s="206"/>
      <c r="L33" s="206"/>
      <c r="M33" s="206"/>
      <c r="N33" s="206"/>
      <c r="O33" s="204"/>
      <c r="P33" s="205"/>
      <c r="Q33" s="206"/>
      <c r="R33" s="206"/>
      <c r="S33" s="206"/>
      <c r="T33" s="206"/>
      <c r="U33" s="206"/>
      <c r="V33" s="206"/>
      <c r="W33" s="206"/>
      <c r="X33" s="204"/>
      <c r="Y33" s="205"/>
      <c r="Z33" s="205"/>
      <c r="AA33" s="204"/>
      <c r="AB33" s="205"/>
      <c r="AC33" s="205"/>
      <c r="AD33" s="205"/>
      <c r="AE33" s="205"/>
      <c r="AF33" s="205"/>
      <c r="AG33" s="204"/>
      <c r="AH33" s="205"/>
      <c r="AI33" s="207"/>
      <c r="AJ33" s="207"/>
      <c r="AK33" s="207"/>
      <c r="AL33" s="207"/>
      <c r="AM33" s="205"/>
      <c r="AN33" s="205"/>
      <c r="AO33" s="205"/>
      <c r="AP33" s="208"/>
      <c r="AQ33" s="80"/>
      <c r="AR33" s="126"/>
      <c r="AS33" s="127"/>
    </row>
    <row r="34" spans="1:45" s="49" customFormat="1" ht="12" customHeight="1">
      <c r="A34" s="166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15"/>
      <c r="AJ34" s="215"/>
      <c r="AK34" s="215"/>
      <c r="AL34" s="215"/>
      <c r="AM34" s="205"/>
      <c r="AN34" s="216"/>
      <c r="AO34" s="205"/>
      <c r="AP34" s="217"/>
      <c r="AQ34" s="126"/>
      <c r="AR34" s="126"/>
      <c r="AS34" s="127"/>
    </row>
    <row r="35" spans="1:45" s="51" customFormat="1" ht="12.75" customHeight="1">
      <c r="A35" s="282" t="s">
        <v>141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133"/>
      <c r="AR35" s="133"/>
      <c r="AS35" s="133"/>
    </row>
    <row r="36" spans="1:45" s="51" customFormat="1" ht="4.5" customHeight="1">
      <c r="A36" s="218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15"/>
      <c r="AJ36" s="215"/>
      <c r="AK36" s="215"/>
      <c r="AL36" s="215"/>
      <c r="AM36" s="205"/>
      <c r="AN36" s="205"/>
      <c r="AO36" s="205"/>
      <c r="AP36" s="219"/>
      <c r="AQ36" s="133"/>
      <c r="AR36" s="133"/>
      <c r="AS36" s="133"/>
    </row>
    <row r="37" spans="1:45" s="51" customFormat="1" ht="10.5" customHeight="1">
      <c r="A37" s="220"/>
      <c r="B37" s="279" t="s">
        <v>136</v>
      </c>
      <c r="C37" s="167" t="s">
        <v>117</v>
      </c>
      <c r="D37" s="168" t="s">
        <v>118</v>
      </c>
      <c r="E37" s="168" t="s">
        <v>119</v>
      </c>
      <c r="F37" s="167" t="s">
        <v>117</v>
      </c>
      <c r="G37" s="168" t="s">
        <v>118</v>
      </c>
      <c r="H37" s="168" t="s">
        <v>119</v>
      </c>
      <c r="I37" s="167" t="s">
        <v>117</v>
      </c>
      <c r="J37" s="169" t="s">
        <v>118</v>
      </c>
      <c r="K37" s="169" t="s">
        <v>119</v>
      </c>
      <c r="L37" s="170" t="s">
        <v>117</v>
      </c>
      <c r="M37" s="170" t="s">
        <v>118</v>
      </c>
      <c r="N37" s="170" t="s">
        <v>119</v>
      </c>
      <c r="O37" s="167" t="s">
        <v>117</v>
      </c>
      <c r="P37" s="169" t="s">
        <v>118</v>
      </c>
      <c r="Q37" s="169" t="s">
        <v>119</v>
      </c>
      <c r="R37" s="170" t="s">
        <v>117</v>
      </c>
      <c r="S37" s="170" t="s">
        <v>118</v>
      </c>
      <c r="T37" s="170" t="s">
        <v>119</v>
      </c>
      <c r="U37" s="167" t="s">
        <v>117</v>
      </c>
      <c r="V37" s="171" t="s">
        <v>118</v>
      </c>
      <c r="W37" s="171" t="s">
        <v>119</v>
      </c>
      <c r="X37" s="167" t="s">
        <v>117</v>
      </c>
      <c r="Y37" s="172" t="s">
        <v>118</v>
      </c>
      <c r="Z37" s="172" t="s">
        <v>119</v>
      </c>
      <c r="AA37" s="167" t="s">
        <v>117</v>
      </c>
      <c r="AB37" s="172" t="s">
        <v>118</v>
      </c>
      <c r="AC37" s="172" t="s">
        <v>119</v>
      </c>
      <c r="AD37" s="170" t="s">
        <v>117</v>
      </c>
      <c r="AE37" s="170" t="s">
        <v>118</v>
      </c>
      <c r="AF37" s="170" t="s">
        <v>119</v>
      </c>
      <c r="AG37" s="167" t="s">
        <v>117</v>
      </c>
      <c r="AH37" s="172" t="s">
        <v>118</v>
      </c>
      <c r="AI37" s="173" t="s">
        <v>119</v>
      </c>
      <c r="AJ37" s="170" t="s">
        <v>117</v>
      </c>
      <c r="AK37" s="170" t="s">
        <v>118</v>
      </c>
      <c r="AL37" s="170" t="s">
        <v>119</v>
      </c>
      <c r="AM37" s="280" t="s">
        <v>4</v>
      </c>
      <c r="AN37" s="280" t="s">
        <v>7</v>
      </c>
      <c r="AO37" s="280" t="s">
        <v>6</v>
      </c>
      <c r="AP37" s="281" t="s">
        <v>113</v>
      </c>
      <c r="AQ37" s="26"/>
      <c r="AR37" s="27"/>
      <c r="AS37" s="133"/>
    </row>
    <row r="38" spans="1:45" s="51" customFormat="1" ht="10.5" customHeight="1">
      <c r="A38" s="220"/>
      <c r="B38" s="279"/>
      <c r="C38" s="272">
        <v>250</v>
      </c>
      <c r="D38" s="174" t="s">
        <v>120</v>
      </c>
      <c r="E38" s="277" t="s">
        <v>121</v>
      </c>
      <c r="F38" s="272">
        <v>250</v>
      </c>
      <c r="G38" s="174" t="s">
        <v>120</v>
      </c>
      <c r="H38" s="277" t="s">
        <v>121</v>
      </c>
      <c r="I38" s="272">
        <v>250</v>
      </c>
      <c r="J38" s="175" t="s">
        <v>120</v>
      </c>
      <c r="K38" s="276" t="s">
        <v>121</v>
      </c>
      <c r="L38" s="270" t="s">
        <v>122</v>
      </c>
      <c r="M38" s="176" t="s">
        <v>120</v>
      </c>
      <c r="N38" s="271" t="s">
        <v>121</v>
      </c>
      <c r="O38" s="272">
        <v>250</v>
      </c>
      <c r="P38" s="175" t="s">
        <v>120</v>
      </c>
      <c r="Q38" s="276" t="s">
        <v>121</v>
      </c>
      <c r="R38" s="270" t="s">
        <v>122</v>
      </c>
      <c r="S38" s="176" t="s">
        <v>120</v>
      </c>
      <c r="T38" s="271" t="s">
        <v>121</v>
      </c>
      <c r="U38" s="272">
        <v>250</v>
      </c>
      <c r="V38" s="177" t="s">
        <v>123</v>
      </c>
      <c r="W38" s="274" t="s">
        <v>121</v>
      </c>
      <c r="X38" s="272">
        <v>250</v>
      </c>
      <c r="Y38" s="178" t="s">
        <v>123</v>
      </c>
      <c r="Z38" s="275" t="s">
        <v>121</v>
      </c>
      <c r="AA38" s="272">
        <v>250</v>
      </c>
      <c r="AB38" s="178" t="s">
        <v>123</v>
      </c>
      <c r="AC38" s="275" t="s">
        <v>121</v>
      </c>
      <c r="AD38" s="270" t="s">
        <v>122</v>
      </c>
      <c r="AE38" s="176" t="s">
        <v>123</v>
      </c>
      <c r="AF38" s="271" t="s">
        <v>121</v>
      </c>
      <c r="AG38" s="272">
        <v>250</v>
      </c>
      <c r="AH38" s="178" t="s">
        <v>123</v>
      </c>
      <c r="AI38" s="273" t="s">
        <v>121</v>
      </c>
      <c r="AJ38" s="270" t="s">
        <v>122</v>
      </c>
      <c r="AK38" s="176" t="s">
        <v>123</v>
      </c>
      <c r="AL38" s="271" t="s">
        <v>121</v>
      </c>
      <c r="AM38" s="280"/>
      <c r="AN38" s="280"/>
      <c r="AO38" s="280"/>
      <c r="AP38" s="281"/>
      <c r="AQ38" s="26"/>
      <c r="AR38" s="27"/>
      <c r="AS38" s="133"/>
    </row>
    <row r="39" spans="1:45" s="51" customFormat="1" ht="10.5" customHeight="1">
      <c r="A39" s="220"/>
      <c r="B39" s="279"/>
      <c r="C39" s="272"/>
      <c r="D39" s="174" t="s">
        <v>125</v>
      </c>
      <c r="E39" s="277"/>
      <c r="F39" s="272"/>
      <c r="G39" s="174" t="s">
        <v>125</v>
      </c>
      <c r="H39" s="277"/>
      <c r="I39" s="272"/>
      <c r="J39" s="175" t="s">
        <v>17</v>
      </c>
      <c r="K39" s="276"/>
      <c r="L39" s="270"/>
      <c r="M39" s="176" t="s">
        <v>17</v>
      </c>
      <c r="N39" s="271"/>
      <c r="O39" s="272"/>
      <c r="P39" s="175" t="s">
        <v>17</v>
      </c>
      <c r="Q39" s="276"/>
      <c r="R39" s="270"/>
      <c r="S39" s="176" t="s">
        <v>17</v>
      </c>
      <c r="T39" s="271"/>
      <c r="U39" s="272"/>
      <c r="V39" s="177" t="s">
        <v>126</v>
      </c>
      <c r="W39" s="274"/>
      <c r="X39" s="272"/>
      <c r="Y39" s="178" t="s">
        <v>126</v>
      </c>
      <c r="Z39" s="275"/>
      <c r="AA39" s="272"/>
      <c r="AB39" s="178" t="s">
        <v>126</v>
      </c>
      <c r="AC39" s="275"/>
      <c r="AD39" s="270"/>
      <c r="AE39" s="176" t="s">
        <v>126</v>
      </c>
      <c r="AF39" s="271"/>
      <c r="AG39" s="272"/>
      <c r="AH39" s="178" t="s">
        <v>126</v>
      </c>
      <c r="AI39" s="273"/>
      <c r="AJ39" s="270"/>
      <c r="AK39" s="176" t="s">
        <v>126</v>
      </c>
      <c r="AL39" s="271"/>
      <c r="AM39" s="269" t="s">
        <v>12</v>
      </c>
      <c r="AN39" s="269" t="s">
        <v>127</v>
      </c>
      <c r="AO39" s="269" t="s">
        <v>14</v>
      </c>
      <c r="AP39" s="281"/>
      <c r="AQ39" s="26"/>
      <c r="AR39" s="27"/>
      <c r="AS39" s="133"/>
    </row>
    <row r="40" spans="1:45" s="51" customFormat="1" ht="10.5" customHeight="1">
      <c r="A40" s="220"/>
      <c r="B40" s="279"/>
      <c r="C40" s="182" t="s">
        <v>128</v>
      </c>
      <c r="D40" s="183" t="s">
        <v>142</v>
      </c>
      <c r="E40" s="183" t="s">
        <v>129</v>
      </c>
      <c r="F40" s="182" t="s">
        <v>128</v>
      </c>
      <c r="G40" s="183" t="s">
        <v>130</v>
      </c>
      <c r="H40" s="183" t="s">
        <v>129</v>
      </c>
      <c r="I40" s="182" t="s">
        <v>128</v>
      </c>
      <c r="J40" s="181" t="s">
        <v>90</v>
      </c>
      <c r="K40" s="181" t="s">
        <v>129</v>
      </c>
      <c r="L40" s="185" t="s">
        <v>128</v>
      </c>
      <c r="M40" s="186" t="s">
        <v>90</v>
      </c>
      <c r="N40" s="186" t="s">
        <v>129</v>
      </c>
      <c r="O40" s="182" t="s">
        <v>128</v>
      </c>
      <c r="P40" s="181" t="s">
        <v>96</v>
      </c>
      <c r="Q40" s="181" t="s">
        <v>129</v>
      </c>
      <c r="R40" s="185" t="s">
        <v>128</v>
      </c>
      <c r="S40" s="186" t="s">
        <v>96</v>
      </c>
      <c r="T40" s="186" t="s">
        <v>129</v>
      </c>
      <c r="U40" s="182" t="s">
        <v>128</v>
      </c>
      <c r="V40" s="187" t="s">
        <v>137</v>
      </c>
      <c r="W40" s="187" t="s">
        <v>129</v>
      </c>
      <c r="X40" s="182" t="s">
        <v>128</v>
      </c>
      <c r="Y40" s="188" t="s">
        <v>132</v>
      </c>
      <c r="Z40" s="188" t="s">
        <v>129</v>
      </c>
      <c r="AA40" s="182" t="s">
        <v>128</v>
      </c>
      <c r="AB40" s="188" t="s">
        <v>17</v>
      </c>
      <c r="AC40" s="188" t="s">
        <v>129</v>
      </c>
      <c r="AD40" s="185" t="s">
        <v>128</v>
      </c>
      <c r="AE40" s="186" t="s">
        <v>133</v>
      </c>
      <c r="AF40" s="186" t="s">
        <v>129</v>
      </c>
      <c r="AG40" s="182" t="s">
        <v>128</v>
      </c>
      <c r="AH40" s="188" t="s">
        <v>138</v>
      </c>
      <c r="AI40" s="189" t="s">
        <v>129</v>
      </c>
      <c r="AJ40" s="185" t="s">
        <v>128</v>
      </c>
      <c r="AK40" s="186" t="s">
        <v>134</v>
      </c>
      <c r="AL40" s="186" t="s">
        <v>129</v>
      </c>
      <c r="AM40" s="269"/>
      <c r="AN40" s="269"/>
      <c r="AO40" s="269"/>
      <c r="AP40" s="281"/>
      <c r="AQ40" s="120"/>
      <c r="AR40" s="133"/>
      <c r="AS40" s="133"/>
    </row>
    <row r="41" spans="1:45" s="51" customFormat="1" ht="7.5" customHeight="1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2"/>
      <c r="AJ41" s="222"/>
      <c r="AK41" s="222"/>
      <c r="AL41" s="222"/>
      <c r="AM41" s="223"/>
      <c r="AN41" s="223"/>
      <c r="AO41" s="223"/>
      <c r="AP41" s="224"/>
      <c r="AQ41" s="133"/>
      <c r="AR41" s="133"/>
      <c r="AS41" s="133"/>
    </row>
    <row r="42" spans="1:45" s="51" customFormat="1" ht="16.5" customHeight="1">
      <c r="A42" s="192"/>
      <c r="B42" s="194">
        <v>1</v>
      </c>
      <c r="C42" s="195">
        <v>200</v>
      </c>
      <c r="D42" s="196">
        <v>3</v>
      </c>
      <c r="E42" s="197">
        <f>PRODUCT(C42,D42)</f>
        <v>600</v>
      </c>
      <c r="F42" s="195">
        <v>150</v>
      </c>
      <c r="G42" s="196">
        <v>3</v>
      </c>
      <c r="H42" s="197">
        <f>PRODUCT(F42,G42)</f>
        <v>450</v>
      </c>
      <c r="I42" s="195">
        <v>250</v>
      </c>
      <c r="J42" s="196">
        <v>3</v>
      </c>
      <c r="K42" s="197">
        <f>PRODUCT(I42,J42)/2</f>
        <v>375</v>
      </c>
      <c r="L42" s="195">
        <v>170</v>
      </c>
      <c r="M42" s="196">
        <v>3</v>
      </c>
      <c r="N42" s="197">
        <f>PRODUCT(L42,M42)/2</f>
        <v>255</v>
      </c>
      <c r="O42" s="195">
        <v>200</v>
      </c>
      <c r="P42" s="196">
        <v>3</v>
      </c>
      <c r="Q42" s="197">
        <f>PRODUCT(O42,P42)/2</f>
        <v>300</v>
      </c>
      <c r="R42" s="195">
        <v>150</v>
      </c>
      <c r="S42" s="196">
        <v>3</v>
      </c>
      <c r="T42" s="197">
        <f>PRODUCT(R42,S42)/2</f>
        <v>225</v>
      </c>
      <c r="U42" s="195">
        <v>120</v>
      </c>
      <c r="V42" s="196">
        <v>3</v>
      </c>
      <c r="W42" s="197">
        <f>PRODUCT(U42,V42)</f>
        <v>360</v>
      </c>
      <c r="X42" s="195">
        <v>250</v>
      </c>
      <c r="Y42" s="196">
        <v>3</v>
      </c>
      <c r="Z42" s="197">
        <f>PRODUCT(X42,Y42)</f>
        <v>750</v>
      </c>
      <c r="AA42" s="195">
        <v>150</v>
      </c>
      <c r="AB42" s="197">
        <v>6</v>
      </c>
      <c r="AC42" s="197">
        <f>PRODUCT(AA42,AB42)/2</f>
        <v>450</v>
      </c>
      <c r="AD42" s="195">
        <v>120</v>
      </c>
      <c r="AE42" s="197">
        <v>6</v>
      </c>
      <c r="AF42" s="197">
        <f>PRODUCT(AD42,AE42)/2</f>
        <v>360</v>
      </c>
      <c r="AG42" s="195">
        <v>250</v>
      </c>
      <c r="AH42" s="196">
        <v>2</v>
      </c>
      <c r="AI42" s="199">
        <f>PRODUCT(AG42,AH42)/3</f>
        <v>166.66666666666666</v>
      </c>
      <c r="AJ42" s="195">
        <v>130</v>
      </c>
      <c r="AK42" s="196">
        <v>2</v>
      </c>
      <c r="AL42" s="197">
        <f>PRODUCT(AJ42,AK42)/2</f>
        <v>130</v>
      </c>
      <c r="AM42" s="200" t="s">
        <v>39</v>
      </c>
      <c r="AN42" s="201" t="s">
        <v>40</v>
      </c>
      <c r="AO42" s="202" t="s">
        <v>28</v>
      </c>
      <c r="AP42" s="203">
        <f>SUM(E42,H42,K42,N42,Q42,T42,W42,Z42,AC42,AF42,AI42,AL42)</f>
        <v>4421.666666666667</v>
      </c>
      <c r="AQ42" s="133"/>
      <c r="AR42" s="133"/>
      <c r="AS42" s="133"/>
    </row>
    <row r="43" spans="1:45" s="51" customFormat="1" ht="16.5" customHeight="1">
      <c r="A43" s="192"/>
      <c r="B43" s="194">
        <v>2</v>
      </c>
      <c r="C43" s="195">
        <v>120</v>
      </c>
      <c r="D43" s="196">
        <v>3</v>
      </c>
      <c r="E43" s="197">
        <f>PRODUCT(C43,D43)</f>
        <v>360</v>
      </c>
      <c r="F43" s="195">
        <v>110</v>
      </c>
      <c r="G43" s="196">
        <v>3</v>
      </c>
      <c r="H43" s="197">
        <f>PRODUCT(F43,G43)</f>
        <v>330</v>
      </c>
      <c r="I43" s="195">
        <v>200</v>
      </c>
      <c r="J43" s="196">
        <v>3</v>
      </c>
      <c r="K43" s="197">
        <f>PRODUCT(I43,J43)/2</f>
        <v>300</v>
      </c>
      <c r="L43" s="195">
        <v>130</v>
      </c>
      <c r="M43" s="196">
        <v>3</v>
      </c>
      <c r="N43" s="197">
        <f>PRODUCT(L43,M43)/2</f>
        <v>195</v>
      </c>
      <c r="O43" s="195">
        <v>150</v>
      </c>
      <c r="P43" s="196">
        <v>3</v>
      </c>
      <c r="Q43" s="197">
        <f>PRODUCT(O43,P43)/2</f>
        <v>225</v>
      </c>
      <c r="R43" s="195">
        <v>120</v>
      </c>
      <c r="S43" s="196">
        <v>3</v>
      </c>
      <c r="T43" s="197">
        <f>PRODUCT(R43,S43)/2</f>
        <v>180</v>
      </c>
      <c r="U43" s="195">
        <v>150</v>
      </c>
      <c r="V43" s="214">
        <v>3</v>
      </c>
      <c r="W43" s="197">
        <f>PRODUCT(U43,V43)</f>
        <v>450</v>
      </c>
      <c r="X43" s="195">
        <v>200</v>
      </c>
      <c r="Y43" s="196">
        <v>3</v>
      </c>
      <c r="Z43" s="197">
        <f>PRODUCT(X43,Y43)</f>
        <v>600</v>
      </c>
      <c r="AA43" s="195">
        <v>250</v>
      </c>
      <c r="AB43" s="197">
        <v>6</v>
      </c>
      <c r="AC43" s="197">
        <f>PRODUCT(AA43,AB43)/2</f>
        <v>750</v>
      </c>
      <c r="AD43" s="195">
        <v>200</v>
      </c>
      <c r="AE43" s="197">
        <v>6</v>
      </c>
      <c r="AF43" s="197">
        <f>PRODUCT(AD43,AE43)/2</f>
        <v>600</v>
      </c>
      <c r="AG43" s="195">
        <v>130</v>
      </c>
      <c r="AH43" s="196">
        <v>2</v>
      </c>
      <c r="AI43" s="199">
        <f>PRODUCT(AG43,AH43)/3</f>
        <v>86.66666666666667</v>
      </c>
      <c r="AJ43" s="195">
        <v>70</v>
      </c>
      <c r="AK43" s="196">
        <v>2</v>
      </c>
      <c r="AL43" s="197">
        <f>PRODUCT(AJ43,AK43)/2</f>
        <v>70</v>
      </c>
      <c r="AM43" s="200" t="s">
        <v>43</v>
      </c>
      <c r="AN43" s="225" t="s">
        <v>44</v>
      </c>
      <c r="AO43" s="202" t="s">
        <v>21</v>
      </c>
      <c r="AP43" s="203">
        <f>SUM(E43,H43,K43,N43,Q43,T43,W43,Z43,AC43,AF43,AI43,AL43)</f>
        <v>4146.666666666666</v>
      </c>
      <c r="AQ43" s="133"/>
      <c r="AR43" s="133"/>
      <c r="AS43" s="133"/>
    </row>
    <row r="44" spans="1:45" s="51" customFormat="1" ht="16.5" customHeight="1">
      <c r="A44" s="192"/>
      <c r="B44" s="194">
        <v>3</v>
      </c>
      <c r="C44" s="195">
        <v>150</v>
      </c>
      <c r="D44" s="196">
        <v>3</v>
      </c>
      <c r="E44" s="197">
        <f>PRODUCT(C44,D44)</f>
        <v>450</v>
      </c>
      <c r="F44" s="195">
        <v>250</v>
      </c>
      <c r="G44" s="196">
        <v>3</v>
      </c>
      <c r="H44" s="197">
        <f>PRODUCT(F44,G44)</f>
        <v>750</v>
      </c>
      <c r="I44" s="195">
        <v>120</v>
      </c>
      <c r="J44" s="196">
        <v>3</v>
      </c>
      <c r="K44" s="197">
        <f>PRODUCT(I44,J44)/2</f>
        <v>180</v>
      </c>
      <c r="L44" s="195">
        <v>150</v>
      </c>
      <c r="M44" s="196">
        <v>3</v>
      </c>
      <c r="N44" s="197">
        <f>PRODUCT(L44,M44)/2</f>
        <v>225</v>
      </c>
      <c r="O44" s="195">
        <v>130</v>
      </c>
      <c r="P44" s="196">
        <v>3</v>
      </c>
      <c r="Q44" s="197">
        <f>PRODUCT(O44,P44)/2</f>
        <v>195</v>
      </c>
      <c r="R44" s="195">
        <v>200</v>
      </c>
      <c r="S44" s="196">
        <v>3</v>
      </c>
      <c r="T44" s="197">
        <f>PRODUCT(R44,S44)/2</f>
        <v>300</v>
      </c>
      <c r="U44" s="195">
        <v>110</v>
      </c>
      <c r="V44" s="196">
        <v>3</v>
      </c>
      <c r="W44" s="197">
        <f>PRODUCT(U44,V44)</f>
        <v>330</v>
      </c>
      <c r="X44" s="195">
        <v>150</v>
      </c>
      <c r="Y44" s="196">
        <v>3</v>
      </c>
      <c r="Z44" s="197">
        <f>PRODUCT(X44,Y44)</f>
        <v>450</v>
      </c>
      <c r="AA44" s="195">
        <v>250</v>
      </c>
      <c r="AB44" s="197">
        <v>6</v>
      </c>
      <c r="AC44" s="197">
        <f>PRODUCT(AA44,AB44)/2</f>
        <v>750</v>
      </c>
      <c r="AD44" s="195">
        <v>140</v>
      </c>
      <c r="AE44" s="197">
        <v>6</v>
      </c>
      <c r="AF44" s="197">
        <f>PRODUCT(AD44,AE44)/2</f>
        <v>420</v>
      </c>
      <c r="AG44" s="195">
        <v>0</v>
      </c>
      <c r="AH44" s="196"/>
      <c r="AI44" s="199">
        <f>PRODUCT(AG44,AH44)/3</f>
        <v>0</v>
      </c>
      <c r="AJ44" s="195"/>
      <c r="AK44" s="196"/>
      <c r="AL44" s="197">
        <f>PRODUCT(AJ44,AK44)/2</f>
        <v>0</v>
      </c>
      <c r="AM44" s="200" t="s">
        <v>56</v>
      </c>
      <c r="AN44" s="225" t="s">
        <v>57</v>
      </c>
      <c r="AO44" s="202" t="s">
        <v>21</v>
      </c>
      <c r="AP44" s="203">
        <f>SUM(E44,H44,K44,N44,Q44,T44,W44,Z44,AC44,AF44,AI44,AL44)</f>
        <v>4050</v>
      </c>
      <c r="AQ44" s="133"/>
      <c r="AR44" s="133"/>
      <c r="AS44" s="133"/>
    </row>
    <row r="45" spans="1:45" s="51" customFormat="1" ht="16.5" customHeight="1">
      <c r="A45" s="192"/>
      <c r="B45" s="194">
        <v>4</v>
      </c>
      <c r="C45" s="195">
        <v>250</v>
      </c>
      <c r="D45" s="196">
        <v>3</v>
      </c>
      <c r="E45" s="197">
        <f>PRODUCT(C45,D45)</f>
        <v>750</v>
      </c>
      <c r="F45" s="195">
        <v>100</v>
      </c>
      <c r="G45" s="196">
        <v>3</v>
      </c>
      <c r="H45" s="197">
        <f>PRODUCT(F45,G45)</f>
        <v>300</v>
      </c>
      <c r="I45" s="195">
        <v>250</v>
      </c>
      <c r="J45" s="196">
        <v>3</v>
      </c>
      <c r="K45" s="197">
        <f>PRODUCT(I45,J45)/2</f>
        <v>375</v>
      </c>
      <c r="L45" s="195">
        <v>200</v>
      </c>
      <c r="M45" s="196">
        <v>3</v>
      </c>
      <c r="N45" s="197">
        <f>PRODUCT(L45,M45)/2</f>
        <v>300</v>
      </c>
      <c r="O45" s="195">
        <v>200</v>
      </c>
      <c r="P45" s="196">
        <v>3</v>
      </c>
      <c r="Q45" s="197">
        <f>PRODUCT(O45,P45)/2</f>
        <v>300</v>
      </c>
      <c r="R45" s="195">
        <v>110</v>
      </c>
      <c r="S45" s="196">
        <v>3</v>
      </c>
      <c r="T45" s="197">
        <f>PRODUCT(R45,S45)/2</f>
        <v>165</v>
      </c>
      <c r="U45" s="195">
        <v>200</v>
      </c>
      <c r="V45" s="214">
        <v>3</v>
      </c>
      <c r="W45" s="197">
        <f>PRODUCT(U45,V45)</f>
        <v>600</v>
      </c>
      <c r="X45" s="195">
        <v>120</v>
      </c>
      <c r="Y45" s="196">
        <v>3</v>
      </c>
      <c r="Z45" s="197">
        <f>PRODUCT(X45,Y45)</f>
        <v>360</v>
      </c>
      <c r="AA45" s="195">
        <v>150</v>
      </c>
      <c r="AB45" s="197">
        <v>6</v>
      </c>
      <c r="AC45" s="197">
        <f>PRODUCT(AA45,AB45)/2</f>
        <v>450</v>
      </c>
      <c r="AD45" s="195">
        <v>130</v>
      </c>
      <c r="AE45" s="197">
        <v>6</v>
      </c>
      <c r="AF45" s="197">
        <f>PRODUCT(AD45,AE45)/2</f>
        <v>390</v>
      </c>
      <c r="AG45" s="195">
        <v>0</v>
      </c>
      <c r="AH45" s="196"/>
      <c r="AI45" s="199">
        <f>PRODUCT(AG45,AH45)/3</f>
        <v>0</v>
      </c>
      <c r="AJ45" s="195"/>
      <c r="AK45" s="196"/>
      <c r="AL45" s="197">
        <f>PRODUCT(AJ45,AK45)/2</f>
        <v>0</v>
      </c>
      <c r="AM45" s="200" t="s">
        <v>41</v>
      </c>
      <c r="AN45" s="225" t="s">
        <v>42</v>
      </c>
      <c r="AO45" s="202" t="s">
        <v>28</v>
      </c>
      <c r="AP45" s="203">
        <f>SUM(E45,H45,K45,N45,Q45,T45,W45,Z45,AC45,AF45,AI45,AL45)</f>
        <v>3990</v>
      </c>
      <c r="AQ45" s="133"/>
      <c r="AR45" s="133"/>
      <c r="AS45" s="133"/>
    </row>
    <row r="46" spans="1:45" s="51" customFormat="1" ht="16.5" customHeight="1">
      <c r="A46" s="192"/>
      <c r="B46" s="194">
        <v>5</v>
      </c>
      <c r="C46" s="195">
        <v>80</v>
      </c>
      <c r="D46" s="196">
        <v>3</v>
      </c>
      <c r="E46" s="197">
        <f>PRODUCT(C46,D46)</f>
        <v>240</v>
      </c>
      <c r="F46" s="195">
        <v>200</v>
      </c>
      <c r="G46" s="196">
        <v>3</v>
      </c>
      <c r="H46" s="197">
        <f>PRODUCT(F46,G46)</f>
        <v>600</v>
      </c>
      <c r="I46" s="195">
        <v>150</v>
      </c>
      <c r="J46" s="196">
        <v>3</v>
      </c>
      <c r="K46" s="197">
        <f>PRODUCT(I46,J46)/2</f>
        <v>225</v>
      </c>
      <c r="L46" s="195">
        <v>100</v>
      </c>
      <c r="M46" s="196">
        <v>3</v>
      </c>
      <c r="N46" s="197">
        <f>PRODUCT(L46,M46)/2</f>
        <v>150</v>
      </c>
      <c r="O46" s="195">
        <v>250</v>
      </c>
      <c r="P46" s="196">
        <v>3</v>
      </c>
      <c r="Q46" s="197">
        <f>PRODUCT(O46,P46)/2</f>
        <v>375</v>
      </c>
      <c r="R46" s="195">
        <v>170</v>
      </c>
      <c r="S46" s="196">
        <v>3</v>
      </c>
      <c r="T46" s="197">
        <f>PRODUCT(R46,S46)/2</f>
        <v>255</v>
      </c>
      <c r="U46" s="195"/>
      <c r="V46" s="196"/>
      <c r="W46" s="197">
        <f>PRODUCT(U46,V46)</f>
        <v>0</v>
      </c>
      <c r="X46" s="195">
        <v>130</v>
      </c>
      <c r="Y46" s="196">
        <v>3</v>
      </c>
      <c r="Z46" s="197">
        <f>PRODUCT(X46,Y46)</f>
        <v>390</v>
      </c>
      <c r="AA46" s="195">
        <v>200</v>
      </c>
      <c r="AB46" s="197">
        <v>6</v>
      </c>
      <c r="AC46" s="197">
        <f>PRODUCT(AA46,AB46)/2</f>
        <v>600</v>
      </c>
      <c r="AD46" s="195">
        <v>170</v>
      </c>
      <c r="AE46" s="197">
        <v>6</v>
      </c>
      <c r="AF46" s="197">
        <f>PRODUCT(AD46,AE46)/2</f>
        <v>510</v>
      </c>
      <c r="AG46" s="195">
        <v>200</v>
      </c>
      <c r="AH46" s="196">
        <v>2</v>
      </c>
      <c r="AI46" s="199">
        <f>PRODUCT(AG46,AH46)/3</f>
        <v>133.33333333333334</v>
      </c>
      <c r="AJ46" s="195">
        <v>110</v>
      </c>
      <c r="AK46" s="196">
        <v>2</v>
      </c>
      <c r="AL46" s="197">
        <f>PRODUCT(AJ46,AK46)/2</f>
        <v>110</v>
      </c>
      <c r="AM46" s="200" t="s">
        <v>47</v>
      </c>
      <c r="AN46" s="225" t="s">
        <v>48</v>
      </c>
      <c r="AO46" s="202" t="s">
        <v>28</v>
      </c>
      <c r="AP46" s="203">
        <f>SUM(E46,H46,K46,N46,Q46,T46,W46,Z46,AC46,AF46,AI46,AL46)</f>
        <v>3588.3333333333335</v>
      </c>
      <c r="AQ46" s="133"/>
      <c r="AR46" s="133"/>
      <c r="AS46" s="133"/>
    </row>
    <row r="47" spans="1:45" s="51" customFormat="1" ht="16.5" customHeight="1">
      <c r="A47" s="192"/>
      <c r="B47" s="194">
        <v>6</v>
      </c>
      <c r="C47" s="195">
        <v>130</v>
      </c>
      <c r="D47" s="196">
        <v>3</v>
      </c>
      <c r="E47" s="197">
        <f>PRODUCT(C47,D47)</f>
        <v>390</v>
      </c>
      <c r="F47" s="195">
        <v>130</v>
      </c>
      <c r="G47" s="196">
        <v>3</v>
      </c>
      <c r="H47" s="197">
        <f>PRODUCT(F47,G47)</f>
        <v>390</v>
      </c>
      <c r="I47" s="195">
        <v>150</v>
      </c>
      <c r="J47" s="196">
        <v>3</v>
      </c>
      <c r="K47" s="197">
        <f>PRODUCT(I47,J47)/2</f>
        <v>225</v>
      </c>
      <c r="L47" s="195">
        <v>140</v>
      </c>
      <c r="M47" s="196">
        <v>3</v>
      </c>
      <c r="N47" s="197">
        <f>PRODUCT(L47,M47)/2</f>
        <v>210</v>
      </c>
      <c r="O47" s="195">
        <v>250</v>
      </c>
      <c r="P47" s="196">
        <v>3</v>
      </c>
      <c r="Q47" s="197">
        <f>PRODUCT(O47,P47)/2</f>
        <v>375</v>
      </c>
      <c r="R47" s="195">
        <v>140</v>
      </c>
      <c r="S47" s="196">
        <v>3</v>
      </c>
      <c r="T47" s="197">
        <f>PRODUCT(R47,S47)/2</f>
        <v>210</v>
      </c>
      <c r="U47" s="195"/>
      <c r="V47" s="197"/>
      <c r="W47" s="197">
        <f>PRODUCT(U47,V47)</f>
        <v>0</v>
      </c>
      <c r="X47" s="195">
        <v>0</v>
      </c>
      <c r="Y47" s="196"/>
      <c r="Z47" s="197">
        <f>PRODUCT(X47,Y47)</f>
        <v>0</v>
      </c>
      <c r="AA47" s="195">
        <v>200</v>
      </c>
      <c r="AB47" s="197">
        <v>6</v>
      </c>
      <c r="AC47" s="197">
        <f>PRODUCT(AA47,AB47)/2</f>
        <v>600</v>
      </c>
      <c r="AD47" s="195">
        <v>150</v>
      </c>
      <c r="AE47" s="197">
        <v>6</v>
      </c>
      <c r="AF47" s="197">
        <f>PRODUCT(AD47,AE47)/2</f>
        <v>450</v>
      </c>
      <c r="AG47" s="195">
        <v>200</v>
      </c>
      <c r="AH47" s="196">
        <v>2</v>
      </c>
      <c r="AI47" s="199">
        <f>PRODUCT(AG47,AH47)/3</f>
        <v>133.33333333333334</v>
      </c>
      <c r="AJ47" s="195">
        <v>90</v>
      </c>
      <c r="AK47" s="196">
        <v>2</v>
      </c>
      <c r="AL47" s="197">
        <f>PRODUCT(AJ47,AK47)/2</f>
        <v>90</v>
      </c>
      <c r="AM47" s="200" t="s">
        <v>49</v>
      </c>
      <c r="AN47" s="225" t="s">
        <v>50</v>
      </c>
      <c r="AO47" s="202" t="s">
        <v>28</v>
      </c>
      <c r="AP47" s="203">
        <f>SUM(E47,H47,K47,N47,Q47,T47,W47,Z47,AC47,AF47,AI47,AL47)</f>
        <v>3073.3333333333335</v>
      </c>
      <c r="AQ47" s="133"/>
      <c r="AR47" s="133"/>
      <c r="AS47" s="133"/>
    </row>
    <row r="48" spans="1:45" s="51" customFormat="1" ht="16.5" customHeight="1">
      <c r="A48" s="192"/>
      <c r="B48" s="194">
        <v>7</v>
      </c>
      <c r="C48" s="195">
        <v>110</v>
      </c>
      <c r="D48" s="196">
        <v>3</v>
      </c>
      <c r="E48" s="197">
        <f>PRODUCT(C48,D48)</f>
        <v>330</v>
      </c>
      <c r="F48" s="195">
        <v>80</v>
      </c>
      <c r="G48" s="196">
        <v>3</v>
      </c>
      <c r="H48" s="197">
        <f>PRODUCT(F48,G48)</f>
        <v>240</v>
      </c>
      <c r="I48" s="195">
        <v>250</v>
      </c>
      <c r="J48" s="196">
        <v>3</v>
      </c>
      <c r="K48" s="197">
        <f>PRODUCT(I48,J48)/2</f>
        <v>375</v>
      </c>
      <c r="L48" s="195">
        <v>120</v>
      </c>
      <c r="M48" s="196">
        <v>3</v>
      </c>
      <c r="N48" s="197">
        <f>PRODUCT(L48,M48)/2</f>
        <v>180</v>
      </c>
      <c r="O48" s="195">
        <v>200</v>
      </c>
      <c r="P48" s="196">
        <v>3</v>
      </c>
      <c r="Q48" s="197">
        <f>PRODUCT(O48,P48)/2</f>
        <v>300</v>
      </c>
      <c r="R48" s="195">
        <v>100</v>
      </c>
      <c r="S48" s="196">
        <v>3</v>
      </c>
      <c r="T48" s="197">
        <f>PRODUCT(R48,S48)/2</f>
        <v>150</v>
      </c>
      <c r="U48" s="195"/>
      <c r="V48" s="196"/>
      <c r="W48" s="197">
        <f>PRODUCT(U48,V48)</f>
        <v>0</v>
      </c>
      <c r="X48" s="195">
        <v>0</v>
      </c>
      <c r="Y48" s="196"/>
      <c r="Z48" s="197">
        <f>PRODUCT(X48,Y48)</f>
        <v>0</v>
      </c>
      <c r="AA48" s="195">
        <v>200</v>
      </c>
      <c r="AB48" s="197">
        <v>6</v>
      </c>
      <c r="AC48" s="197">
        <f>PRODUCT(AA48,AB48)/2</f>
        <v>600</v>
      </c>
      <c r="AD48" s="195">
        <v>110</v>
      </c>
      <c r="AE48" s="197">
        <v>6</v>
      </c>
      <c r="AF48" s="197">
        <f>PRODUCT(AD48,AE48)</f>
        <v>660</v>
      </c>
      <c r="AG48" s="195">
        <v>0</v>
      </c>
      <c r="AH48" s="196"/>
      <c r="AI48" s="199">
        <f>PRODUCT(AG48,AH48)/3</f>
        <v>0</v>
      </c>
      <c r="AJ48" s="195"/>
      <c r="AK48" s="196"/>
      <c r="AL48" s="197">
        <f>PRODUCT(AJ48,AK48)/2</f>
        <v>0</v>
      </c>
      <c r="AM48" s="226" t="s">
        <v>26</v>
      </c>
      <c r="AN48" s="201" t="s">
        <v>27</v>
      </c>
      <c r="AO48" s="227" t="s">
        <v>28</v>
      </c>
      <c r="AP48" s="228">
        <f>SUM(E48,H48,K48,N48,Q48,T48,W48,Z48,AC48,AF48,AI48,AL48)</f>
        <v>2835</v>
      </c>
      <c r="AQ48" s="133"/>
      <c r="AR48" s="133"/>
      <c r="AS48" s="133"/>
    </row>
    <row r="49" spans="1:45" s="51" customFormat="1" ht="16.5" customHeight="1">
      <c r="A49" s="218"/>
      <c r="B49" s="194">
        <v>8</v>
      </c>
      <c r="C49" s="195">
        <v>100</v>
      </c>
      <c r="D49" s="196">
        <v>3</v>
      </c>
      <c r="E49" s="197">
        <f>PRODUCT(C49,D49)</f>
        <v>300</v>
      </c>
      <c r="F49" s="195">
        <v>120</v>
      </c>
      <c r="G49" s="196">
        <v>3</v>
      </c>
      <c r="H49" s="197">
        <f>PRODUCT(F49,G49)</f>
        <v>360</v>
      </c>
      <c r="I49" s="195">
        <v>200</v>
      </c>
      <c r="J49" s="196">
        <v>3</v>
      </c>
      <c r="K49" s="197">
        <f>PRODUCT(I49,J49)/2</f>
        <v>300</v>
      </c>
      <c r="L49" s="195">
        <v>110</v>
      </c>
      <c r="M49" s="196">
        <v>3</v>
      </c>
      <c r="N49" s="197">
        <f>PRODUCT(L49,M49)/2</f>
        <v>165</v>
      </c>
      <c r="O49" s="195">
        <v>150</v>
      </c>
      <c r="P49" s="196">
        <v>3</v>
      </c>
      <c r="Q49" s="197">
        <f>PRODUCT(O49,P49)/2</f>
        <v>225</v>
      </c>
      <c r="R49" s="195">
        <v>130</v>
      </c>
      <c r="S49" s="196">
        <v>3</v>
      </c>
      <c r="T49" s="197">
        <f>PRODUCT(R49,S49)/2</f>
        <v>195</v>
      </c>
      <c r="U49" s="195"/>
      <c r="V49" s="214"/>
      <c r="W49" s="197">
        <f>PRODUCT(U49,V49)</f>
        <v>0</v>
      </c>
      <c r="X49" s="195">
        <v>0</v>
      </c>
      <c r="Y49" s="196"/>
      <c r="Z49" s="197">
        <f>PRODUCT(X49,Y49)</f>
        <v>0</v>
      </c>
      <c r="AA49" s="195"/>
      <c r="AB49" s="196"/>
      <c r="AC49" s="197">
        <f>PRODUCT(AA49,AB49)/2</f>
        <v>0</v>
      </c>
      <c r="AD49" s="195"/>
      <c r="AE49" s="196"/>
      <c r="AF49" s="197">
        <f>PRODUCT(AD49,AE49)/2</f>
        <v>0</v>
      </c>
      <c r="AG49" s="195">
        <v>130</v>
      </c>
      <c r="AH49" s="196">
        <v>2</v>
      </c>
      <c r="AI49" s="199">
        <f>PRODUCT(AG49,AH49)/3</f>
        <v>86.66666666666667</v>
      </c>
      <c r="AJ49" s="195">
        <v>80</v>
      </c>
      <c r="AK49" s="196">
        <v>2</v>
      </c>
      <c r="AL49" s="197">
        <f>PRODUCT(AJ49,AK49)/2</f>
        <v>80</v>
      </c>
      <c r="AM49" s="200" t="s">
        <v>45</v>
      </c>
      <c r="AN49" s="225" t="s">
        <v>46</v>
      </c>
      <c r="AO49" s="202" t="s">
        <v>21</v>
      </c>
      <c r="AP49" s="203">
        <f>SUM(E49,H49,K49,N49,Q49,T49,W49,Z49,AC49,AF49,AI49,AL49)</f>
        <v>1711.6666666666667</v>
      </c>
      <c r="AQ49" s="133"/>
      <c r="AR49" s="133"/>
      <c r="AS49" s="133"/>
    </row>
    <row r="50" spans="1:45" s="51" customFormat="1" ht="16.5" customHeight="1">
      <c r="A50" s="218"/>
      <c r="B50" s="194">
        <v>9</v>
      </c>
      <c r="C50" s="195">
        <v>80</v>
      </c>
      <c r="D50" s="196">
        <v>3</v>
      </c>
      <c r="E50" s="197">
        <f>PRODUCT(C50,D50)</f>
        <v>240</v>
      </c>
      <c r="F50" s="195">
        <v>70</v>
      </c>
      <c r="G50" s="196">
        <v>3</v>
      </c>
      <c r="H50" s="197">
        <f>PRODUCT(F50,G50)</f>
        <v>210</v>
      </c>
      <c r="I50" s="195">
        <v>130</v>
      </c>
      <c r="J50" s="196">
        <v>3</v>
      </c>
      <c r="K50" s="197">
        <f>PRODUCT(I50,J50)/2</f>
        <v>195</v>
      </c>
      <c r="L50" s="195">
        <v>100</v>
      </c>
      <c r="M50" s="196">
        <v>3</v>
      </c>
      <c r="N50" s="197">
        <f>PRODUCT(L50,M50)/2</f>
        <v>150</v>
      </c>
      <c r="O50" s="195">
        <v>120</v>
      </c>
      <c r="P50" s="196">
        <v>3</v>
      </c>
      <c r="Q50" s="197">
        <f>PRODUCT(O50,P50)/2</f>
        <v>180</v>
      </c>
      <c r="R50" s="195">
        <v>90</v>
      </c>
      <c r="S50" s="196">
        <v>3</v>
      </c>
      <c r="T50" s="197">
        <f>PRODUCT(R50,S50)/2</f>
        <v>135</v>
      </c>
      <c r="U50" s="195">
        <v>50</v>
      </c>
      <c r="V50" s="196">
        <v>3</v>
      </c>
      <c r="W50" s="197">
        <f>PRODUCT(U50,V50)</f>
        <v>150</v>
      </c>
      <c r="X50" s="195">
        <v>0</v>
      </c>
      <c r="Y50" s="196"/>
      <c r="Z50" s="197">
        <f>PRODUCT(X50,Y50)</f>
        <v>0</v>
      </c>
      <c r="AA50" s="195"/>
      <c r="AB50" s="196"/>
      <c r="AC50" s="197">
        <f>PRODUCT(AA50,AB50)/2</f>
        <v>0</v>
      </c>
      <c r="AD50" s="195"/>
      <c r="AE50" s="196"/>
      <c r="AF50" s="197">
        <f>PRODUCT(AD50,AE50)/2</f>
        <v>0</v>
      </c>
      <c r="AG50" s="195">
        <v>200</v>
      </c>
      <c r="AH50" s="196">
        <v>2</v>
      </c>
      <c r="AI50" s="199">
        <f>PRODUCT(AG50,AH50)/3</f>
        <v>133.33333333333334</v>
      </c>
      <c r="AJ50" s="195">
        <v>120</v>
      </c>
      <c r="AK50" s="196">
        <v>2</v>
      </c>
      <c r="AL50" s="197">
        <f>PRODUCT(AJ50,AK50)/2</f>
        <v>120</v>
      </c>
      <c r="AM50" s="200" t="s">
        <v>54</v>
      </c>
      <c r="AN50" s="225" t="s">
        <v>55</v>
      </c>
      <c r="AO50" s="202" t="s">
        <v>28</v>
      </c>
      <c r="AP50" s="203">
        <f>SUM(E50,H50,K50,N50,Q50,T50,W50,Z50,AC50,AF50,AI50,AL50)</f>
        <v>1513.3333333333333</v>
      </c>
      <c r="AQ50" s="133"/>
      <c r="AR50" s="133"/>
      <c r="AS50" s="133"/>
    </row>
    <row r="51" spans="1:45" s="51" customFormat="1" ht="16.5" customHeight="1">
      <c r="A51" s="218"/>
      <c r="B51" s="194">
        <v>10</v>
      </c>
      <c r="C51" s="195">
        <v>70</v>
      </c>
      <c r="D51" s="196">
        <v>3</v>
      </c>
      <c r="E51" s="197">
        <f>PRODUCT(C51,D51)</f>
        <v>210</v>
      </c>
      <c r="F51" s="195">
        <v>70</v>
      </c>
      <c r="G51" s="196">
        <v>3</v>
      </c>
      <c r="H51" s="197">
        <f>PRODUCT(F51,G51)</f>
        <v>210</v>
      </c>
      <c r="I51" s="195">
        <v>120</v>
      </c>
      <c r="J51" s="196">
        <v>3</v>
      </c>
      <c r="K51" s="197">
        <f>PRODUCT(I51,J51)/2</f>
        <v>180</v>
      </c>
      <c r="L51" s="195">
        <v>90</v>
      </c>
      <c r="M51" s="196">
        <v>3</v>
      </c>
      <c r="N51" s="197">
        <f>PRODUCT(L51,M51)/2</f>
        <v>135</v>
      </c>
      <c r="O51" s="195">
        <v>130</v>
      </c>
      <c r="P51" s="196">
        <v>3</v>
      </c>
      <c r="Q51" s="197">
        <f>PRODUCT(O51,P51)/2</f>
        <v>195</v>
      </c>
      <c r="R51" s="195">
        <v>80</v>
      </c>
      <c r="S51" s="196">
        <v>3</v>
      </c>
      <c r="T51" s="197">
        <f>PRODUCT(R51,S51)/2</f>
        <v>120</v>
      </c>
      <c r="U51" s="195">
        <v>50</v>
      </c>
      <c r="V51" s="214">
        <v>3</v>
      </c>
      <c r="W51" s="197">
        <f>PRODUCT(U51,V51)</f>
        <v>150</v>
      </c>
      <c r="X51" s="195">
        <v>0</v>
      </c>
      <c r="Y51" s="196"/>
      <c r="Z51" s="197">
        <f>PRODUCT(X51,Y51)</f>
        <v>0</v>
      </c>
      <c r="AA51" s="195"/>
      <c r="AB51" s="196"/>
      <c r="AC51" s="197">
        <f>PRODUCT(AA51,AB51)/2</f>
        <v>0</v>
      </c>
      <c r="AD51" s="195"/>
      <c r="AE51" s="196"/>
      <c r="AF51" s="197">
        <f>PRODUCT(AD51,AE51)/2</f>
        <v>0</v>
      </c>
      <c r="AG51" s="195">
        <v>0</v>
      </c>
      <c r="AH51" s="196"/>
      <c r="AI51" s="199">
        <f>PRODUCT(AG51,AH51)/3</f>
        <v>0</v>
      </c>
      <c r="AJ51" s="195"/>
      <c r="AK51" s="196"/>
      <c r="AL51" s="197">
        <f>PRODUCT(AJ51,AK51)/2</f>
        <v>0</v>
      </c>
      <c r="AM51" s="200" t="s">
        <v>58</v>
      </c>
      <c r="AN51" s="225" t="s">
        <v>59</v>
      </c>
      <c r="AO51" s="202" t="s">
        <v>21</v>
      </c>
      <c r="AP51" s="203">
        <f>SUM(E51,H51,K51,N51,Q51,T51,W51,Z51,AC51,AF51,AI51,AL51)</f>
        <v>1200</v>
      </c>
      <c r="AQ51" s="133"/>
      <c r="AR51" s="133"/>
      <c r="AS51" s="133"/>
    </row>
    <row r="52" spans="1:45" s="51" customFormat="1" ht="12" customHeight="1">
      <c r="A52" s="21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30"/>
      <c r="AJ52" s="230"/>
      <c r="AK52" s="230"/>
      <c r="AL52" s="230"/>
      <c r="AM52" s="231"/>
      <c r="AN52" s="232"/>
      <c r="AO52" s="231"/>
      <c r="AP52" s="233"/>
      <c r="AQ52" s="133"/>
      <c r="AR52" s="133"/>
      <c r="AS52" s="133"/>
    </row>
    <row r="53" spans="1:45" s="51" customFormat="1" ht="12" customHeight="1">
      <c r="A53" s="218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15"/>
      <c r="AJ53" s="215"/>
      <c r="AK53" s="215"/>
      <c r="AL53" s="215"/>
      <c r="AM53" s="205"/>
      <c r="AN53" s="216"/>
      <c r="AO53" s="205"/>
      <c r="AP53" s="217"/>
      <c r="AQ53" s="133"/>
      <c r="AR53" s="133"/>
      <c r="AS53" s="133"/>
    </row>
    <row r="54" spans="1:45" s="51" customFormat="1" ht="12" customHeight="1">
      <c r="A54" s="218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15"/>
      <c r="AJ54" s="215"/>
      <c r="AK54" s="215"/>
      <c r="AL54" s="215"/>
      <c r="AM54" s="205"/>
      <c r="AN54" s="216"/>
      <c r="AO54" s="205"/>
      <c r="AP54" s="217"/>
      <c r="AQ54" s="133"/>
      <c r="AR54" s="133"/>
      <c r="AS54" s="133"/>
    </row>
    <row r="55" spans="1:45" s="67" customFormat="1" ht="12.75" customHeight="1">
      <c r="A55" s="282" t="s">
        <v>143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137"/>
      <c r="AR55" s="137"/>
      <c r="AS55" s="137"/>
    </row>
    <row r="56" spans="1:45" s="67" customFormat="1" ht="4.5" customHeight="1">
      <c r="A56" s="21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15"/>
      <c r="AJ56" s="215"/>
      <c r="AK56" s="215"/>
      <c r="AL56" s="215"/>
      <c r="AM56" s="205"/>
      <c r="AN56" s="205"/>
      <c r="AO56" s="205"/>
      <c r="AP56" s="219"/>
      <c r="AQ56" s="137"/>
      <c r="AR56" s="137"/>
      <c r="AS56" s="137"/>
    </row>
    <row r="57" spans="1:44" s="67" customFormat="1" ht="9.75" customHeight="1">
      <c r="A57" s="218"/>
      <c r="B57" s="279" t="s">
        <v>136</v>
      </c>
      <c r="C57" s="167" t="s">
        <v>117</v>
      </c>
      <c r="D57" s="168" t="s">
        <v>118</v>
      </c>
      <c r="E57" s="168" t="s">
        <v>119</v>
      </c>
      <c r="F57" s="167" t="s">
        <v>117</v>
      </c>
      <c r="G57" s="168" t="s">
        <v>118</v>
      </c>
      <c r="H57" s="168" t="s">
        <v>119</v>
      </c>
      <c r="I57" s="167" t="s">
        <v>117</v>
      </c>
      <c r="J57" s="169" t="s">
        <v>118</v>
      </c>
      <c r="K57" s="169" t="s">
        <v>119</v>
      </c>
      <c r="L57" s="170" t="s">
        <v>117</v>
      </c>
      <c r="M57" s="170" t="s">
        <v>118</v>
      </c>
      <c r="N57" s="170" t="s">
        <v>119</v>
      </c>
      <c r="O57" s="167" t="s">
        <v>117</v>
      </c>
      <c r="P57" s="169" t="s">
        <v>118</v>
      </c>
      <c r="Q57" s="169" t="s">
        <v>119</v>
      </c>
      <c r="R57" s="170" t="s">
        <v>117</v>
      </c>
      <c r="S57" s="170" t="s">
        <v>118</v>
      </c>
      <c r="T57" s="170" t="s">
        <v>119</v>
      </c>
      <c r="U57" s="167" t="s">
        <v>117</v>
      </c>
      <c r="V57" s="171" t="s">
        <v>118</v>
      </c>
      <c r="W57" s="171" t="s">
        <v>119</v>
      </c>
      <c r="X57" s="167" t="s">
        <v>117</v>
      </c>
      <c r="Y57" s="172" t="s">
        <v>118</v>
      </c>
      <c r="Z57" s="172" t="s">
        <v>119</v>
      </c>
      <c r="AA57" s="167" t="s">
        <v>117</v>
      </c>
      <c r="AB57" s="172" t="s">
        <v>118</v>
      </c>
      <c r="AC57" s="172" t="s">
        <v>119</v>
      </c>
      <c r="AD57" s="170" t="s">
        <v>117</v>
      </c>
      <c r="AE57" s="170" t="s">
        <v>118</v>
      </c>
      <c r="AF57" s="170" t="s">
        <v>119</v>
      </c>
      <c r="AG57" s="167" t="s">
        <v>117</v>
      </c>
      <c r="AH57" s="172" t="s">
        <v>118</v>
      </c>
      <c r="AI57" s="173" t="s">
        <v>119</v>
      </c>
      <c r="AJ57" s="170" t="s">
        <v>117</v>
      </c>
      <c r="AK57" s="170" t="s">
        <v>118</v>
      </c>
      <c r="AL57" s="170" t="s">
        <v>119</v>
      </c>
      <c r="AM57" s="280" t="s">
        <v>4</v>
      </c>
      <c r="AN57" s="280" t="s">
        <v>7</v>
      </c>
      <c r="AO57" s="280" t="s">
        <v>6</v>
      </c>
      <c r="AP57" s="281" t="s">
        <v>113</v>
      </c>
      <c r="AQ57" s="234"/>
      <c r="AR57" s="137"/>
    </row>
    <row r="58" spans="1:44" s="67" customFormat="1" ht="9.75" customHeight="1">
      <c r="A58" s="218"/>
      <c r="B58" s="279"/>
      <c r="C58" s="272">
        <v>250</v>
      </c>
      <c r="D58" s="174" t="s">
        <v>120</v>
      </c>
      <c r="E58" s="277" t="s">
        <v>121</v>
      </c>
      <c r="F58" s="272">
        <v>250</v>
      </c>
      <c r="G58" s="174" t="s">
        <v>120</v>
      </c>
      <c r="H58" s="277" t="s">
        <v>121</v>
      </c>
      <c r="I58" s="272">
        <v>250</v>
      </c>
      <c r="J58" s="175" t="s">
        <v>120</v>
      </c>
      <c r="K58" s="276" t="s">
        <v>121</v>
      </c>
      <c r="L58" s="270" t="s">
        <v>122</v>
      </c>
      <c r="M58" s="176" t="s">
        <v>120</v>
      </c>
      <c r="N58" s="271" t="s">
        <v>121</v>
      </c>
      <c r="O58" s="272">
        <v>250</v>
      </c>
      <c r="P58" s="175" t="s">
        <v>120</v>
      </c>
      <c r="Q58" s="276" t="s">
        <v>121</v>
      </c>
      <c r="R58" s="270" t="s">
        <v>122</v>
      </c>
      <c r="S58" s="176" t="s">
        <v>120</v>
      </c>
      <c r="T58" s="271" t="s">
        <v>121</v>
      </c>
      <c r="U58" s="272">
        <v>250</v>
      </c>
      <c r="V58" s="177" t="s">
        <v>123</v>
      </c>
      <c r="W58" s="274" t="s">
        <v>121</v>
      </c>
      <c r="X58" s="272">
        <v>250</v>
      </c>
      <c r="Y58" s="178" t="s">
        <v>123</v>
      </c>
      <c r="Z58" s="275" t="s">
        <v>121</v>
      </c>
      <c r="AA58" s="272">
        <v>250</v>
      </c>
      <c r="AB58" s="178" t="s">
        <v>123</v>
      </c>
      <c r="AC58" s="275" t="s">
        <v>121</v>
      </c>
      <c r="AD58" s="270" t="s">
        <v>122</v>
      </c>
      <c r="AE58" s="176" t="s">
        <v>123</v>
      </c>
      <c r="AF58" s="271" t="s">
        <v>121</v>
      </c>
      <c r="AG58" s="272">
        <v>250</v>
      </c>
      <c r="AH58" s="178" t="s">
        <v>123</v>
      </c>
      <c r="AI58" s="273" t="s">
        <v>121</v>
      </c>
      <c r="AJ58" s="270" t="s">
        <v>122</v>
      </c>
      <c r="AK58" s="176" t="s">
        <v>123</v>
      </c>
      <c r="AL58" s="271" t="s">
        <v>121</v>
      </c>
      <c r="AM58" s="280"/>
      <c r="AN58" s="280"/>
      <c r="AO58" s="280"/>
      <c r="AP58" s="281"/>
      <c r="AQ58" s="234"/>
      <c r="AR58" s="137"/>
    </row>
    <row r="59" spans="1:44" s="67" customFormat="1" ht="9.75" customHeight="1">
      <c r="A59" s="218"/>
      <c r="B59" s="279"/>
      <c r="C59" s="272"/>
      <c r="D59" s="174" t="s">
        <v>124</v>
      </c>
      <c r="E59" s="277"/>
      <c r="F59" s="272"/>
      <c r="G59" s="174" t="s">
        <v>125</v>
      </c>
      <c r="H59" s="277"/>
      <c r="I59" s="272"/>
      <c r="J59" s="175" t="s">
        <v>17</v>
      </c>
      <c r="K59" s="276"/>
      <c r="L59" s="270"/>
      <c r="M59" s="176" t="s">
        <v>17</v>
      </c>
      <c r="N59" s="271"/>
      <c r="O59" s="272"/>
      <c r="P59" s="175" t="s">
        <v>17</v>
      </c>
      <c r="Q59" s="276"/>
      <c r="R59" s="270"/>
      <c r="S59" s="176" t="s">
        <v>17</v>
      </c>
      <c r="T59" s="271"/>
      <c r="U59" s="272"/>
      <c r="V59" s="177" t="s">
        <v>126</v>
      </c>
      <c r="W59" s="274"/>
      <c r="X59" s="272"/>
      <c r="Y59" s="178" t="s">
        <v>126</v>
      </c>
      <c r="Z59" s="275"/>
      <c r="AA59" s="272"/>
      <c r="AB59" s="178" t="s">
        <v>126</v>
      </c>
      <c r="AC59" s="275"/>
      <c r="AD59" s="270"/>
      <c r="AE59" s="176" t="s">
        <v>126</v>
      </c>
      <c r="AF59" s="271"/>
      <c r="AG59" s="272"/>
      <c r="AH59" s="178" t="s">
        <v>126</v>
      </c>
      <c r="AI59" s="273"/>
      <c r="AJ59" s="270"/>
      <c r="AK59" s="176" t="s">
        <v>126</v>
      </c>
      <c r="AL59" s="271"/>
      <c r="AM59" s="269" t="s">
        <v>12</v>
      </c>
      <c r="AN59" s="269" t="s">
        <v>127</v>
      </c>
      <c r="AO59" s="269" t="s">
        <v>14</v>
      </c>
      <c r="AP59" s="281"/>
      <c r="AQ59" s="234"/>
      <c r="AR59" s="137"/>
    </row>
    <row r="60" spans="1:44" s="67" customFormat="1" ht="9.75" customHeight="1">
      <c r="A60" s="218"/>
      <c r="B60" s="279"/>
      <c r="C60" s="182" t="s">
        <v>128</v>
      </c>
      <c r="D60" s="183" t="s">
        <v>125</v>
      </c>
      <c r="E60" s="183" t="s">
        <v>129</v>
      </c>
      <c r="F60" s="182" t="s">
        <v>128</v>
      </c>
      <c r="G60" s="183" t="s">
        <v>130</v>
      </c>
      <c r="H60" s="183" t="s">
        <v>129</v>
      </c>
      <c r="I60" s="182" t="s">
        <v>128</v>
      </c>
      <c r="J60" s="181" t="s">
        <v>90</v>
      </c>
      <c r="K60" s="181" t="s">
        <v>129</v>
      </c>
      <c r="L60" s="185" t="s">
        <v>128</v>
      </c>
      <c r="M60" s="186" t="s">
        <v>90</v>
      </c>
      <c r="N60" s="186" t="s">
        <v>129</v>
      </c>
      <c r="O60" s="182" t="s">
        <v>128</v>
      </c>
      <c r="P60" s="181" t="s">
        <v>96</v>
      </c>
      <c r="Q60" s="181" t="s">
        <v>129</v>
      </c>
      <c r="R60" s="185" t="s">
        <v>128</v>
      </c>
      <c r="S60" s="186" t="s">
        <v>96</v>
      </c>
      <c r="T60" s="186" t="s">
        <v>129</v>
      </c>
      <c r="U60" s="182" t="s">
        <v>128</v>
      </c>
      <c r="V60" s="187" t="s">
        <v>137</v>
      </c>
      <c r="W60" s="187" t="s">
        <v>129</v>
      </c>
      <c r="X60" s="182" t="s">
        <v>128</v>
      </c>
      <c r="Y60" s="188" t="s">
        <v>132</v>
      </c>
      <c r="Z60" s="188" t="s">
        <v>129</v>
      </c>
      <c r="AA60" s="182" t="s">
        <v>128</v>
      </c>
      <c r="AB60" s="188" t="s">
        <v>17</v>
      </c>
      <c r="AC60" s="188" t="s">
        <v>129</v>
      </c>
      <c r="AD60" s="185" t="s">
        <v>128</v>
      </c>
      <c r="AE60" s="186" t="s">
        <v>133</v>
      </c>
      <c r="AF60" s="186" t="s">
        <v>129</v>
      </c>
      <c r="AG60" s="182" t="s">
        <v>128</v>
      </c>
      <c r="AH60" s="188" t="s">
        <v>138</v>
      </c>
      <c r="AI60" s="189" t="s">
        <v>129</v>
      </c>
      <c r="AJ60" s="185" t="s">
        <v>128</v>
      </c>
      <c r="AK60" s="186" t="s">
        <v>134</v>
      </c>
      <c r="AL60" s="186" t="s">
        <v>129</v>
      </c>
      <c r="AM60" s="269"/>
      <c r="AN60" s="269"/>
      <c r="AO60" s="269"/>
      <c r="AP60" s="281"/>
      <c r="AQ60" s="108"/>
      <c r="AR60" s="137"/>
    </row>
    <row r="61" spans="1:45" s="67" customFormat="1" ht="7.5" customHeight="1">
      <c r="A61" s="218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197"/>
      <c r="AA61" s="235"/>
      <c r="AB61" s="235"/>
      <c r="AC61" s="235"/>
      <c r="AD61" s="235"/>
      <c r="AE61" s="235"/>
      <c r="AF61" s="235"/>
      <c r="AG61" s="235"/>
      <c r="AH61" s="235"/>
      <c r="AI61" s="236"/>
      <c r="AJ61" s="236"/>
      <c r="AK61" s="236"/>
      <c r="AL61" s="236"/>
      <c r="AM61" s="237"/>
      <c r="AN61" s="237"/>
      <c r="AO61" s="237"/>
      <c r="AP61" s="238"/>
      <c r="AQ61" s="137"/>
      <c r="AR61" s="137"/>
      <c r="AS61" s="137"/>
    </row>
    <row r="62" spans="1:45" s="67" customFormat="1" ht="16.5" customHeight="1">
      <c r="A62" s="192"/>
      <c r="B62" s="194">
        <v>1</v>
      </c>
      <c r="C62" s="195">
        <v>250</v>
      </c>
      <c r="D62" s="196">
        <v>3</v>
      </c>
      <c r="E62" s="197">
        <f>PRODUCT(C62,D62)</f>
        <v>750</v>
      </c>
      <c r="F62" s="195">
        <v>150</v>
      </c>
      <c r="G62" s="196">
        <v>3</v>
      </c>
      <c r="H62" s="197">
        <f>PRODUCT(F62,G62)</f>
        <v>450</v>
      </c>
      <c r="I62" s="195">
        <v>250</v>
      </c>
      <c r="J62" s="196">
        <v>3</v>
      </c>
      <c r="K62" s="197">
        <f>PRODUCT(I62,J62)/2</f>
        <v>375</v>
      </c>
      <c r="L62" s="195">
        <v>200</v>
      </c>
      <c r="M62" s="196">
        <v>3</v>
      </c>
      <c r="N62" s="197">
        <f>PRODUCT(L62,M62)/2</f>
        <v>300</v>
      </c>
      <c r="O62" s="195">
        <v>200</v>
      </c>
      <c r="P62" s="196">
        <v>3</v>
      </c>
      <c r="Q62" s="197">
        <f>PRODUCT(O62,P62)/2</f>
        <v>300</v>
      </c>
      <c r="R62" s="195">
        <v>150</v>
      </c>
      <c r="S62" s="196">
        <v>3</v>
      </c>
      <c r="T62" s="197">
        <f>PRODUCT(R62,S62)/2</f>
        <v>225</v>
      </c>
      <c r="U62" s="195">
        <v>130</v>
      </c>
      <c r="V62" s="196">
        <v>3</v>
      </c>
      <c r="W62" s="197">
        <f>PRODUCT(U62,V62)</f>
        <v>390</v>
      </c>
      <c r="X62" s="195">
        <v>200</v>
      </c>
      <c r="Y62" s="196">
        <v>6</v>
      </c>
      <c r="Z62" s="197">
        <f>PRODUCT(X62,Y62)</f>
        <v>1200</v>
      </c>
      <c r="AA62" s="195">
        <v>150</v>
      </c>
      <c r="AB62" s="197">
        <v>6</v>
      </c>
      <c r="AC62" s="197">
        <f>PRODUCT(AA62,AB62)/2</f>
        <v>450</v>
      </c>
      <c r="AD62" s="195">
        <v>150</v>
      </c>
      <c r="AE62" s="197">
        <v>6</v>
      </c>
      <c r="AF62" s="197">
        <f>PRODUCT(AD62,AE62)/2</f>
        <v>450</v>
      </c>
      <c r="AG62" s="195">
        <v>250</v>
      </c>
      <c r="AH62" s="196">
        <v>2</v>
      </c>
      <c r="AI62" s="199">
        <f>PRODUCT(AG62,AH62)/3</f>
        <v>166.66666666666666</v>
      </c>
      <c r="AJ62" s="195">
        <v>100</v>
      </c>
      <c r="AK62" s="196">
        <v>2</v>
      </c>
      <c r="AL62" s="197">
        <f>PRODUCT(AJ62,AK62)/2</f>
        <v>100</v>
      </c>
      <c r="AM62" s="226" t="s">
        <v>63</v>
      </c>
      <c r="AN62" s="225" t="s">
        <v>64</v>
      </c>
      <c r="AO62" s="227" t="s">
        <v>28</v>
      </c>
      <c r="AP62" s="203">
        <f>SUM(E62,H62,K62,N62,Q62,T62,W62,Z62,AC62,AF62,AI62,AL62)</f>
        <v>5156.666666666667</v>
      </c>
      <c r="AQ62" s="137"/>
      <c r="AR62" s="137"/>
      <c r="AS62" s="137"/>
    </row>
    <row r="63" spans="1:45" s="67" customFormat="1" ht="16.5" customHeight="1">
      <c r="A63" s="192"/>
      <c r="B63" s="194">
        <v>2</v>
      </c>
      <c r="C63" s="195">
        <v>150</v>
      </c>
      <c r="D63" s="196">
        <v>3</v>
      </c>
      <c r="E63" s="197">
        <f>PRODUCT(C63,D63)</f>
        <v>450</v>
      </c>
      <c r="F63" s="195">
        <v>200</v>
      </c>
      <c r="G63" s="196">
        <v>3</v>
      </c>
      <c r="H63" s="197">
        <f>PRODUCT(F63,G63)</f>
        <v>600</v>
      </c>
      <c r="I63" s="195">
        <v>250</v>
      </c>
      <c r="J63" s="196">
        <v>3</v>
      </c>
      <c r="K63" s="197">
        <f>PRODUCT(I63,J63)/2</f>
        <v>375</v>
      </c>
      <c r="L63" s="195">
        <v>150</v>
      </c>
      <c r="M63" s="196">
        <v>3</v>
      </c>
      <c r="N63" s="197">
        <f>PRODUCT(L63,M63)/2</f>
        <v>225</v>
      </c>
      <c r="O63" s="195">
        <v>200</v>
      </c>
      <c r="P63" s="196">
        <v>3</v>
      </c>
      <c r="Q63" s="197">
        <f>PRODUCT(O63,P63)/2</f>
        <v>300</v>
      </c>
      <c r="R63" s="195">
        <v>170</v>
      </c>
      <c r="S63" s="196">
        <v>3</v>
      </c>
      <c r="T63" s="197">
        <f>PRODUCT(R63,S63)/2</f>
        <v>255</v>
      </c>
      <c r="U63" s="195">
        <v>70</v>
      </c>
      <c r="V63" s="196">
        <v>3</v>
      </c>
      <c r="W63" s="197">
        <f>PRODUCT(U63,V63)</f>
        <v>210</v>
      </c>
      <c r="X63" s="195">
        <v>150</v>
      </c>
      <c r="Y63" s="196">
        <v>6</v>
      </c>
      <c r="Z63" s="197">
        <f>PRODUCT(X63,Y63)</f>
        <v>900</v>
      </c>
      <c r="AA63" s="195">
        <v>150</v>
      </c>
      <c r="AB63" s="197">
        <v>6</v>
      </c>
      <c r="AC63" s="197">
        <f>PRODUCT(AA63,AB63)/2</f>
        <v>450</v>
      </c>
      <c r="AD63" s="195">
        <v>120</v>
      </c>
      <c r="AE63" s="197">
        <v>6</v>
      </c>
      <c r="AF63" s="197">
        <f>PRODUCT(AD63,AE63)/2</f>
        <v>360</v>
      </c>
      <c r="AG63" s="195">
        <v>250</v>
      </c>
      <c r="AH63" s="196">
        <v>2</v>
      </c>
      <c r="AI63" s="199">
        <f>PRODUCT(AG63,AH63)/3</f>
        <v>166.66666666666666</v>
      </c>
      <c r="AJ63" s="195">
        <v>150</v>
      </c>
      <c r="AK63" s="196">
        <v>2</v>
      </c>
      <c r="AL63" s="197">
        <f>PRODUCT(AJ63,AK63)/2</f>
        <v>150</v>
      </c>
      <c r="AM63" s="226" t="s">
        <v>61</v>
      </c>
      <c r="AN63" s="201" t="s">
        <v>62</v>
      </c>
      <c r="AO63" s="227" t="s">
        <v>28</v>
      </c>
      <c r="AP63" s="228">
        <f>SUM(E63,H63,K63,N63,Q63,T63,W63,Z63,AC63,AF63,AI63,AL63)</f>
        <v>4441.666666666667</v>
      </c>
      <c r="AQ63" s="137"/>
      <c r="AR63" s="137"/>
      <c r="AS63" s="137"/>
    </row>
    <row r="64" spans="1:45" s="67" customFormat="1" ht="16.5" customHeight="1">
      <c r="A64" s="192"/>
      <c r="B64" s="194">
        <v>3</v>
      </c>
      <c r="C64" s="195">
        <v>110</v>
      </c>
      <c r="D64" s="196">
        <v>3</v>
      </c>
      <c r="E64" s="197">
        <f>PRODUCT(C64,D64)</f>
        <v>330</v>
      </c>
      <c r="F64" s="195">
        <v>100</v>
      </c>
      <c r="G64" s="196">
        <v>3</v>
      </c>
      <c r="H64" s="197">
        <f>PRODUCT(F64,G64)</f>
        <v>300</v>
      </c>
      <c r="I64" s="195">
        <v>130</v>
      </c>
      <c r="J64" s="196">
        <v>3</v>
      </c>
      <c r="K64" s="197">
        <f>PRODUCT(I64,J64)/2</f>
        <v>195</v>
      </c>
      <c r="L64" s="195">
        <v>120</v>
      </c>
      <c r="M64" s="196">
        <v>3</v>
      </c>
      <c r="N64" s="197">
        <f>PRODUCT(L64,M64)/2</f>
        <v>180</v>
      </c>
      <c r="O64" s="195">
        <v>130</v>
      </c>
      <c r="P64" s="196">
        <v>3</v>
      </c>
      <c r="Q64" s="197">
        <f>PRODUCT(O64,P64)/2</f>
        <v>195</v>
      </c>
      <c r="R64" s="195">
        <v>110</v>
      </c>
      <c r="S64" s="196">
        <v>3</v>
      </c>
      <c r="T64" s="197">
        <f>PRODUCT(R64,S64)/2</f>
        <v>165</v>
      </c>
      <c r="U64" s="195">
        <v>60</v>
      </c>
      <c r="V64" s="196">
        <v>3</v>
      </c>
      <c r="W64" s="197">
        <f>PRODUCT(U64,V64)</f>
        <v>180</v>
      </c>
      <c r="X64" s="195">
        <v>250</v>
      </c>
      <c r="Y64" s="196">
        <v>6</v>
      </c>
      <c r="Z64" s="197">
        <f>PRODUCT(X64,Y64)</f>
        <v>1500</v>
      </c>
      <c r="AA64" s="195">
        <v>200</v>
      </c>
      <c r="AB64" s="197">
        <v>6</v>
      </c>
      <c r="AC64" s="197">
        <f>PRODUCT(AA64,AB64)/2</f>
        <v>600</v>
      </c>
      <c r="AD64" s="195">
        <v>130</v>
      </c>
      <c r="AE64" s="197">
        <v>6</v>
      </c>
      <c r="AF64" s="197">
        <f>PRODUCT(AD64,AE64)/2</f>
        <v>390</v>
      </c>
      <c r="AG64" s="195">
        <v>0</v>
      </c>
      <c r="AH64" s="196"/>
      <c r="AI64" s="199">
        <f>PRODUCT(AG64,AH64)/3</f>
        <v>0</v>
      </c>
      <c r="AJ64" s="195"/>
      <c r="AK64" s="196"/>
      <c r="AL64" s="197">
        <f>PRODUCT(AJ64,AK64)/2</f>
        <v>0</v>
      </c>
      <c r="AM64" s="200" t="s">
        <v>75</v>
      </c>
      <c r="AN64" s="201" t="s">
        <v>76</v>
      </c>
      <c r="AO64" s="202" t="s">
        <v>144</v>
      </c>
      <c r="AP64" s="203">
        <f>SUM(E64,H64,K64,N64,Q64,T64,W64,Z64,AC64,AF64,AI64,AL64)</f>
        <v>4035</v>
      </c>
      <c r="AQ64" s="137"/>
      <c r="AR64" s="137"/>
      <c r="AS64" s="137"/>
    </row>
    <row r="65" spans="1:45" s="67" customFormat="1" ht="16.5" customHeight="1">
      <c r="A65" s="192"/>
      <c r="B65" s="194">
        <v>4</v>
      </c>
      <c r="C65" s="195">
        <v>200</v>
      </c>
      <c r="D65" s="196">
        <v>3</v>
      </c>
      <c r="E65" s="197">
        <f>PRODUCT(C65,D65)</f>
        <v>600</v>
      </c>
      <c r="F65" s="195">
        <v>120</v>
      </c>
      <c r="G65" s="196">
        <v>3</v>
      </c>
      <c r="H65" s="197">
        <f>PRODUCT(F65,G65)</f>
        <v>360</v>
      </c>
      <c r="I65" s="195">
        <v>200</v>
      </c>
      <c r="J65" s="196">
        <v>3</v>
      </c>
      <c r="K65" s="197">
        <f>PRODUCT(I65,J65)/2</f>
        <v>300</v>
      </c>
      <c r="L65" s="195">
        <v>170</v>
      </c>
      <c r="M65" s="196">
        <v>3</v>
      </c>
      <c r="N65" s="197">
        <f>PRODUCT(L65,M65)/2</f>
        <v>255</v>
      </c>
      <c r="O65" s="195">
        <v>150</v>
      </c>
      <c r="P65" s="196">
        <v>3</v>
      </c>
      <c r="Q65" s="197">
        <f>PRODUCT(O65,P65)/2</f>
        <v>225</v>
      </c>
      <c r="R65" s="195">
        <v>130</v>
      </c>
      <c r="S65" s="196">
        <v>3</v>
      </c>
      <c r="T65" s="197">
        <f>PRODUCT(R65,S65)/2</f>
        <v>195</v>
      </c>
      <c r="U65" s="195"/>
      <c r="V65" s="196"/>
      <c r="W65" s="197">
        <f>PRODUCT(U65,V65)</f>
        <v>0</v>
      </c>
      <c r="X65" s="195">
        <v>130</v>
      </c>
      <c r="Y65" s="196">
        <v>6</v>
      </c>
      <c r="Z65" s="197">
        <f>PRODUCT(X65,Y65)</f>
        <v>780</v>
      </c>
      <c r="AA65" s="195">
        <v>250</v>
      </c>
      <c r="AB65" s="197">
        <v>6</v>
      </c>
      <c r="AC65" s="197">
        <f>PRODUCT(AA65,AB65)/2</f>
        <v>750</v>
      </c>
      <c r="AD65" s="195">
        <v>140</v>
      </c>
      <c r="AE65" s="197">
        <v>6</v>
      </c>
      <c r="AF65" s="197">
        <f>PRODUCT(AD65,AE65)/2</f>
        <v>420</v>
      </c>
      <c r="AG65" s="195">
        <v>0</v>
      </c>
      <c r="AH65" s="196"/>
      <c r="AI65" s="199">
        <f>PRODUCT(AG65,AH65)/3</f>
        <v>0</v>
      </c>
      <c r="AJ65" s="195"/>
      <c r="AK65" s="196"/>
      <c r="AL65" s="197">
        <f>PRODUCT(AJ65,AK65)/2</f>
        <v>0</v>
      </c>
      <c r="AM65" s="200" t="s">
        <v>65</v>
      </c>
      <c r="AN65" s="201" t="s">
        <v>66</v>
      </c>
      <c r="AO65" s="202" t="s">
        <v>21</v>
      </c>
      <c r="AP65" s="203">
        <f>SUM(E65,H65,K65,N65,Q65,T65,W65,Z65,AC65,AF65,AI65,AL65)</f>
        <v>3885</v>
      </c>
      <c r="AQ65" s="137"/>
      <c r="AR65" s="137"/>
      <c r="AS65" s="137"/>
    </row>
    <row r="66" spans="1:45" s="67" customFormat="1" ht="16.5" customHeight="1">
      <c r="A66" s="192"/>
      <c r="B66" s="194">
        <v>5</v>
      </c>
      <c r="C66" s="195">
        <v>130</v>
      </c>
      <c r="D66" s="196">
        <v>3</v>
      </c>
      <c r="E66" s="197">
        <f>PRODUCT(C66,D66)</f>
        <v>390</v>
      </c>
      <c r="F66" s="195">
        <v>110</v>
      </c>
      <c r="G66" s="196">
        <v>3</v>
      </c>
      <c r="H66" s="197">
        <f>PRODUCT(F66,G66)</f>
        <v>330</v>
      </c>
      <c r="I66" s="195">
        <v>150</v>
      </c>
      <c r="J66" s="196">
        <v>3</v>
      </c>
      <c r="K66" s="197">
        <f>PRODUCT(I66,J66)/2</f>
        <v>225</v>
      </c>
      <c r="L66" s="195">
        <v>140</v>
      </c>
      <c r="M66" s="196">
        <v>3</v>
      </c>
      <c r="N66" s="197">
        <f>PRODUCT(L66,M66)/2</f>
        <v>210</v>
      </c>
      <c r="O66" s="195">
        <v>250</v>
      </c>
      <c r="P66" s="196">
        <v>3</v>
      </c>
      <c r="Q66" s="197">
        <f>PRODUCT(O66,P66)/2</f>
        <v>375</v>
      </c>
      <c r="R66" s="195">
        <v>120</v>
      </c>
      <c r="S66" s="196">
        <v>3</v>
      </c>
      <c r="T66" s="197">
        <f>PRODUCT(R66,S66)/2</f>
        <v>180</v>
      </c>
      <c r="U66" s="195">
        <v>70</v>
      </c>
      <c r="V66" s="196">
        <v>3</v>
      </c>
      <c r="W66" s="197">
        <f>PRODUCT(U66,V66)</f>
        <v>210</v>
      </c>
      <c r="X66" s="195">
        <v>120</v>
      </c>
      <c r="Y66" s="196">
        <v>6</v>
      </c>
      <c r="Z66" s="197">
        <f>PRODUCT(X66,Y66)</f>
        <v>720</v>
      </c>
      <c r="AA66" s="195">
        <v>200</v>
      </c>
      <c r="AB66" s="197">
        <v>6</v>
      </c>
      <c r="AC66" s="197">
        <f>PRODUCT(AA66,AB66)/2</f>
        <v>600</v>
      </c>
      <c r="AD66" s="195">
        <v>170</v>
      </c>
      <c r="AE66" s="197">
        <v>6</v>
      </c>
      <c r="AF66" s="197">
        <f>PRODUCT(AD66,AE66)/2</f>
        <v>510</v>
      </c>
      <c r="AG66" s="195">
        <v>0</v>
      </c>
      <c r="AH66" s="196"/>
      <c r="AI66" s="199">
        <f>PRODUCT(AG66,AH66)/3</f>
        <v>0</v>
      </c>
      <c r="AJ66" s="195"/>
      <c r="AK66" s="196"/>
      <c r="AL66" s="197">
        <f>PRODUCT(AJ66,AK66)/2</f>
        <v>0</v>
      </c>
      <c r="AM66" s="200" t="s">
        <v>69</v>
      </c>
      <c r="AN66" s="202" t="s">
        <v>145</v>
      </c>
      <c r="AO66" s="202" t="s">
        <v>144</v>
      </c>
      <c r="AP66" s="203">
        <f>SUM(E66,H66,K66,N66,Q66,T66,W66,Z66,AC66,AF66,AI66,AL66)</f>
        <v>3750</v>
      </c>
      <c r="AQ66" s="137"/>
      <c r="AR66" s="137"/>
      <c r="AS66" s="137"/>
    </row>
    <row r="67" spans="1:45" s="67" customFormat="1" ht="16.5" customHeight="1">
      <c r="A67" s="192"/>
      <c r="B67" s="194">
        <v>6</v>
      </c>
      <c r="C67" s="195">
        <v>120</v>
      </c>
      <c r="D67" s="196">
        <v>3</v>
      </c>
      <c r="E67" s="197">
        <f>PRODUCT(C67,D67)</f>
        <v>360</v>
      </c>
      <c r="F67" s="195">
        <v>130</v>
      </c>
      <c r="G67" s="196">
        <v>3</v>
      </c>
      <c r="H67" s="197">
        <f>PRODUCT(F67,G67)</f>
        <v>390</v>
      </c>
      <c r="I67" s="195">
        <v>200</v>
      </c>
      <c r="J67" s="196">
        <v>3</v>
      </c>
      <c r="K67" s="197">
        <f>PRODUCT(I67,J67)/2</f>
        <v>300</v>
      </c>
      <c r="L67" s="195">
        <v>130</v>
      </c>
      <c r="M67" s="196">
        <v>3</v>
      </c>
      <c r="N67" s="197">
        <f>PRODUCT(L67,M67)/2</f>
        <v>195</v>
      </c>
      <c r="O67" s="195">
        <v>150</v>
      </c>
      <c r="P67" s="196">
        <v>3</v>
      </c>
      <c r="Q67" s="197">
        <f>PRODUCT(O67,P67)/2</f>
        <v>225</v>
      </c>
      <c r="R67" s="195">
        <v>140</v>
      </c>
      <c r="S67" s="196">
        <v>3</v>
      </c>
      <c r="T67" s="197">
        <f>PRODUCT(R67,S67)/2</f>
        <v>210</v>
      </c>
      <c r="U67" s="195">
        <v>80</v>
      </c>
      <c r="V67" s="196">
        <v>3</v>
      </c>
      <c r="W67" s="197">
        <f>PRODUCT(U67,V67)</f>
        <v>240</v>
      </c>
      <c r="X67" s="195">
        <v>0</v>
      </c>
      <c r="Y67" s="196">
        <v>0</v>
      </c>
      <c r="Z67" s="197">
        <f>PRODUCT(X67,Y67)</f>
        <v>0</v>
      </c>
      <c r="AA67" s="195">
        <v>250</v>
      </c>
      <c r="AB67" s="197">
        <v>6</v>
      </c>
      <c r="AC67" s="197">
        <f>PRODUCT(AA67,AB67)/2</f>
        <v>750</v>
      </c>
      <c r="AD67" s="195">
        <v>200</v>
      </c>
      <c r="AE67" s="197">
        <v>6</v>
      </c>
      <c r="AF67" s="197">
        <f>PRODUCT(AD67,AE67)/2</f>
        <v>600</v>
      </c>
      <c r="AG67" s="195">
        <v>0</v>
      </c>
      <c r="AH67" s="196"/>
      <c r="AI67" s="199">
        <f>PRODUCT(AG67,AH67)/3</f>
        <v>0</v>
      </c>
      <c r="AJ67" s="195"/>
      <c r="AK67" s="196"/>
      <c r="AL67" s="197">
        <f>PRODUCT(AJ67,AK67)/2</f>
        <v>0</v>
      </c>
      <c r="AM67" s="200" t="s">
        <v>67</v>
      </c>
      <c r="AN67" s="201" t="s">
        <v>68</v>
      </c>
      <c r="AO67" s="202" t="s">
        <v>21</v>
      </c>
      <c r="AP67" s="203">
        <f>SUM(E67,H67,K67,N67,Q67,T67,W67,Z67,AC67,AF67,AI67,AL67)</f>
        <v>3270</v>
      </c>
      <c r="AQ67" s="137"/>
      <c r="AR67" s="137"/>
      <c r="AS67" s="137"/>
    </row>
    <row r="68" spans="1:45" s="67" customFormat="1" ht="16.5" customHeight="1">
      <c r="A68" s="218"/>
      <c r="B68" s="194">
        <v>7</v>
      </c>
      <c r="C68" s="195">
        <v>100</v>
      </c>
      <c r="D68" s="196">
        <v>3</v>
      </c>
      <c r="E68" s="197">
        <f>PRODUCT(C68,D68)</f>
        <v>300</v>
      </c>
      <c r="F68" s="195">
        <v>250</v>
      </c>
      <c r="G68" s="196">
        <v>3</v>
      </c>
      <c r="H68" s="197">
        <f>PRODUCT(F68,G68)</f>
        <v>750</v>
      </c>
      <c r="I68" s="195">
        <v>150</v>
      </c>
      <c r="J68" s="196">
        <v>3</v>
      </c>
      <c r="K68" s="197">
        <f>PRODUCT(I68,J68)/2</f>
        <v>225</v>
      </c>
      <c r="L68" s="195">
        <v>110</v>
      </c>
      <c r="M68" s="196">
        <v>3</v>
      </c>
      <c r="N68" s="197">
        <f>PRODUCT(L68,M68)/2</f>
        <v>165</v>
      </c>
      <c r="O68" s="195">
        <v>250</v>
      </c>
      <c r="P68" s="196">
        <v>3</v>
      </c>
      <c r="Q68" s="197">
        <f>PRODUCT(O68,P68)/2</f>
        <v>375</v>
      </c>
      <c r="R68" s="195">
        <v>200</v>
      </c>
      <c r="S68" s="196">
        <v>3</v>
      </c>
      <c r="T68" s="197">
        <f>PRODUCT(R68,S68)/2</f>
        <v>300</v>
      </c>
      <c r="U68" s="195"/>
      <c r="V68" s="196"/>
      <c r="W68" s="197">
        <f>PRODUCT(U68,V68)</f>
        <v>0</v>
      </c>
      <c r="X68" s="195">
        <v>0</v>
      </c>
      <c r="Y68" s="196">
        <v>0</v>
      </c>
      <c r="Z68" s="197">
        <f>PRODUCT(X68,Y68)</f>
        <v>0</v>
      </c>
      <c r="AA68" s="195"/>
      <c r="AB68" s="196"/>
      <c r="AC68" s="197">
        <f>PRODUCT(AA68,AB68)/2</f>
        <v>0</v>
      </c>
      <c r="AD68" s="195"/>
      <c r="AE68" s="196"/>
      <c r="AF68" s="197">
        <f>PRODUCT(AD68,AE68)/2</f>
        <v>0</v>
      </c>
      <c r="AG68" s="195">
        <v>0</v>
      </c>
      <c r="AH68" s="196"/>
      <c r="AI68" s="199">
        <f>PRODUCT(AG68,AH68)/3</f>
        <v>0</v>
      </c>
      <c r="AJ68" s="195"/>
      <c r="AK68" s="196"/>
      <c r="AL68" s="197">
        <f>PRODUCT(AJ68,AK68)/2</f>
        <v>0</v>
      </c>
      <c r="AM68" s="200" t="s">
        <v>71</v>
      </c>
      <c r="AN68" s="225" t="s">
        <v>72</v>
      </c>
      <c r="AO68" s="202" t="s">
        <v>144</v>
      </c>
      <c r="AP68" s="203">
        <f>SUM(E68,H68,K68,N68,Q68,T68,W68,Z68,AC68,AF68,AI68,AL68)</f>
        <v>2115</v>
      </c>
      <c r="AQ68" s="137"/>
      <c r="AR68" s="137"/>
      <c r="AS68" s="137"/>
    </row>
    <row r="69" spans="1:45" s="67" customFormat="1" ht="16.5" customHeight="1">
      <c r="A69" s="218"/>
      <c r="B69" s="194">
        <v>8</v>
      </c>
      <c r="C69" s="195">
        <v>80</v>
      </c>
      <c r="D69" s="196">
        <v>3</v>
      </c>
      <c r="E69" s="197">
        <f>PRODUCT(C69,D69)</f>
        <v>240</v>
      </c>
      <c r="F69" s="195">
        <v>70</v>
      </c>
      <c r="G69" s="196">
        <v>3</v>
      </c>
      <c r="H69" s="197">
        <f>PRODUCT(F69,G69)</f>
        <v>210</v>
      </c>
      <c r="I69" s="195">
        <v>130</v>
      </c>
      <c r="J69" s="196">
        <v>3</v>
      </c>
      <c r="K69" s="197">
        <f>PRODUCT(I69,J69)/2</f>
        <v>195</v>
      </c>
      <c r="L69" s="195">
        <v>100</v>
      </c>
      <c r="M69" s="196">
        <v>3</v>
      </c>
      <c r="N69" s="197">
        <f>PRODUCT(L69,M69)/2</f>
        <v>150</v>
      </c>
      <c r="O69" s="195">
        <v>120</v>
      </c>
      <c r="P69" s="196">
        <v>3</v>
      </c>
      <c r="Q69" s="197">
        <f>PRODUCT(O69,P69)/2</f>
        <v>180</v>
      </c>
      <c r="R69" s="195">
        <v>90</v>
      </c>
      <c r="S69" s="196">
        <v>3</v>
      </c>
      <c r="T69" s="197">
        <f>PRODUCT(R69,S69)/2</f>
        <v>135</v>
      </c>
      <c r="U69" s="195">
        <v>50</v>
      </c>
      <c r="V69" s="196">
        <v>3</v>
      </c>
      <c r="W69" s="197">
        <f>PRODUCT(U69,V69)</f>
        <v>150</v>
      </c>
      <c r="X69" s="195">
        <v>110</v>
      </c>
      <c r="Y69" s="196">
        <v>6</v>
      </c>
      <c r="Z69" s="197">
        <f>PRODUCT(X69,Y69)</f>
        <v>660</v>
      </c>
      <c r="AA69" s="195"/>
      <c r="AB69" s="196"/>
      <c r="AC69" s="197">
        <f>PRODUCT(AA69,AB69)/2</f>
        <v>0</v>
      </c>
      <c r="AD69" s="195"/>
      <c r="AE69" s="196"/>
      <c r="AF69" s="197">
        <f>PRODUCT(AD69,AE69)/2</f>
        <v>0</v>
      </c>
      <c r="AG69" s="195">
        <v>0</v>
      </c>
      <c r="AH69" s="196"/>
      <c r="AI69" s="199">
        <f>PRODUCT(AG69,AH69)/3</f>
        <v>0</v>
      </c>
      <c r="AJ69" s="195"/>
      <c r="AK69" s="196"/>
      <c r="AL69" s="197">
        <f>PRODUCT(AJ69,AK69)/2</f>
        <v>0</v>
      </c>
      <c r="AM69" s="200" t="s">
        <v>52</v>
      </c>
      <c r="AN69" s="225" t="s">
        <v>53</v>
      </c>
      <c r="AO69" s="202" t="s">
        <v>28</v>
      </c>
      <c r="AP69" s="203">
        <f>SUM(E69,H69,K69,N69,Q69,T69,W69,Z69,AC69,AF69,AI69,AL69)</f>
        <v>1920</v>
      </c>
      <c r="AQ69" s="137"/>
      <c r="AR69" s="137"/>
      <c r="AS69" s="137"/>
    </row>
    <row r="70" spans="1:45" s="67" customFormat="1" ht="16.5" customHeight="1">
      <c r="A70" s="218"/>
      <c r="B70" s="194">
        <v>9</v>
      </c>
      <c r="C70" s="195">
        <v>70</v>
      </c>
      <c r="D70" s="196">
        <v>3</v>
      </c>
      <c r="E70" s="197">
        <f>PRODUCT(C70,D70)</f>
        <v>210</v>
      </c>
      <c r="F70" s="195">
        <v>80</v>
      </c>
      <c r="G70" s="196">
        <v>3</v>
      </c>
      <c r="H70" s="197">
        <f>PRODUCT(F70,G70)</f>
        <v>240</v>
      </c>
      <c r="I70" s="195">
        <v>130</v>
      </c>
      <c r="J70" s="196">
        <v>3</v>
      </c>
      <c r="K70" s="197">
        <f>PRODUCT(I70,J70)/2</f>
        <v>195</v>
      </c>
      <c r="L70" s="195">
        <v>90</v>
      </c>
      <c r="M70" s="196">
        <v>3</v>
      </c>
      <c r="N70" s="197">
        <f>PRODUCT(L70,M70)/2</f>
        <v>135</v>
      </c>
      <c r="O70" s="195">
        <v>130</v>
      </c>
      <c r="P70" s="196">
        <v>3</v>
      </c>
      <c r="Q70" s="197">
        <f>PRODUCT(O70,P70)/2</f>
        <v>195</v>
      </c>
      <c r="R70" s="195">
        <v>100</v>
      </c>
      <c r="S70" s="196">
        <v>3</v>
      </c>
      <c r="T70" s="197">
        <f>PRODUCT(R70,S70)/2</f>
        <v>150</v>
      </c>
      <c r="U70" s="195">
        <v>60</v>
      </c>
      <c r="V70" s="196">
        <v>3</v>
      </c>
      <c r="W70" s="197">
        <f>PRODUCT(U70,V70)</f>
        <v>180</v>
      </c>
      <c r="X70" s="195">
        <v>0</v>
      </c>
      <c r="Y70" s="196">
        <v>0</v>
      </c>
      <c r="Z70" s="197">
        <f>PRODUCT(X70,Y70)</f>
        <v>0</v>
      </c>
      <c r="AA70" s="195"/>
      <c r="AB70" s="196"/>
      <c r="AC70" s="197">
        <f>PRODUCT(AA70,AB70)/2</f>
        <v>0</v>
      </c>
      <c r="AD70" s="195"/>
      <c r="AE70" s="196"/>
      <c r="AF70" s="197">
        <f>PRODUCT(AD70,AE70)/2</f>
        <v>0</v>
      </c>
      <c r="AG70" s="195">
        <v>0</v>
      </c>
      <c r="AH70" s="196"/>
      <c r="AI70" s="199">
        <f>PRODUCT(AG70,AH70)/3</f>
        <v>0</v>
      </c>
      <c r="AJ70" s="195"/>
      <c r="AK70" s="196"/>
      <c r="AL70" s="197">
        <f>PRODUCT(AJ70,AK70)/2</f>
        <v>0</v>
      </c>
      <c r="AM70" s="200" t="s">
        <v>73</v>
      </c>
      <c r="AN70" s="202" t="s">
        <v>74</v>
      </c>
      <c r="AO70" s="202" t="s">
        <v>21</v>
      </c>
      <c r="AP70" s="203">
        <f>SUM(E70,H70,K70,N70,Q70,T70,W70,Z70,AC70,AF70,AI70,AL70)</f>
        <v>1305</v>
      </c>
      <c r="AQ70" s="137"/>
      <c r="AR70" s="137"/>
      <c r="AS70" s="137"/>
    </row>
    <row r="71" spans="1:45" s="67" customFormat="1" ht="16.5" customHeight="1">
      <c r="A71" s="218"/>
      <c r="B71" s="229"/>
      <c r="C71" s="229"/>
      <c r="D71" s="231"/>
      <c r="E71" s="239"/>
      <c r="F71" s="239"/>
      <c r="G71" s="239"/>
      <c r="H71" s="239"/>
      <c r="I71" s="229"/>
      <c r="J71" s="231"/>
      <c r="K71" s="239"/>
      <c r="L71" s="239"/>
      <c r="M71" s="239"/>
      <c r="N71" s="239"/>
      <c r="O71" s="229"/>
      <c r="P71" s="231"/>
      <c r="Q71" s="239"/>
      <c r="R71" s="239"/>
      <c r="S71" s="239"/>
      <c r="T71" s="239"/>
      <c r="U71" s="239"/>
      <c r="V71" s="239"/>
      <c r="W71" s="239"/>
      <c r="X71" s="229"/>
      <c r="Y71" s="231"/>
      <c r="Z71" s="231"/>
      <c r="AA71" s="204"/>
      <c r="AB71" s="205"/>
      <c r="AC71" s="205"/>
      <c r="AD71" s="205"/>
      <c r="AE71" s="205"/>
      <c r="AF71" s="205"/>
      <c r="AG71" s="204"/>
      <c r="AH71" s="205"/>
      <c r="AI71" s="207"/>
      <c r="AJ71" s="207"/>
      <c r="AK71" s="207"/>
      <c r="AL71" s="207"/>
      <c r="AM71" s="205"/>
      <c r="AN71" s="240"/>
      <c r="AO71" s="205"/>
      <c r="AP71" s="208"/>
      <c r="AQ71" s="137"/>
      <c r="AR71" s="137"/>
      <c r="AS71" s="137"/>
    </row>
    <row r="72" spans="1:45" s="67" customFormat="1" ht="16.5" customHeight="1">
      <c r="A72" s="218"/>
      <c r="B72" s="204"/>
      <c r="C72" s="204"/>
      <c r="D72" s="205"/>
      <c r="E72" s="206"/>
      <c r="F72" s="206"/>
      <c r="G72" s="206"/>
      <c r="H72" s="206"/>
      <c r="I72" s="204"/>
      <c r="J72" s="205"/>
      <c r="K72" s="206"/>
      <c r="L72" s="206"/>
      <c r="M72" s="206"/>
      <c r="N72" s="206"/>
      <c r="O72" s="204"/>
      <c r="P72" s="205"/>
      <c r="Q72" s="206"/>
      <c r="R72" s="206"/>
      <c r="S72" s="206"/>
      <c r="T72" s="206"/>
      <c r="U72" s="206"/>
      <c r="V72" s="206"/>
      <c r="W72" s="206"/>
      <c r="X72" s="204"/>
      <c r="Y72" s="205"/>
      <c r="Z72" s="205"/>
      <c r="AA72" s="204"/>
      <c r="AB72" s="205"/>
      <c r="AC72" s="205"/>
      <c r="AD72" s="205"/>
      <c r="AE72" s="205"/>
      <c r="AF72" s="205"/>
      <c r="AG72" s="204"/>
      <c r="AH72" s="205"/>
      <c r="AI72" s="207"/>
      <c r="AJ72" s="207"/>
      <c r="AK72" s="207"/>
      <c r="AL72" s="207"/>
      <c r="AM72" s="205"/>
      <c r="AN72" s="240"/>
      <c r="AO72" s="205"/>
      <c r="AP72" s="208"/>
      <c r="AQ72" s="137"/>
      <c r="AR72" s="137"/>
      <c r="AS72" s="137"/>
    </row>
    <row r="73" spans="1:45" ht="12" customHeight="1">
      <c r="A73" s="166"/>
      <c r="B73" s="278" t="s">
        <v>146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92"/>
      <c r="AR73" s="92"/>
      <c r="AS73" s="92"/>
    </row>
    <row r="74" spans="1:45" ht="4.5" customHeight="1">
      <c r="A74" s="92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241"/>
      <c r="AJ74" s="241"/>
      <c r="AK74" s="241"/>
      <c r="AL74" s="241"/>
      <c r="AM74" s="141"/>
      <c r="AN74" s="141"/>
      <c r="AO74" s="141"/>
      <c r="AP74" s="143"/>
      <c r="AQ74" s="92"/>
      <c r="AR74" s="92"/>
      <c r="AS74" s="92"/>
    </row>
    <row r="75" spans="1:45" ht="15" customHeight="1">
      <c r="A75" s="92"/>
      <c r="B75" s="279" t="s">
        <v>136</v>
      </c>
      <c r="C75" s="167" t="s">
        <v>117</v>
      </c>
      <c r="D75" s="168" t="s">
        <v>118</v>
      </c>
      <c r="E75" s="168" t="s">
        <v>119</v>
      </c>
      <c r="F75" s="167" t="s">
        <v>117</v>
      </c>
      <c r="G75" s="168" t="s">
        <v>118</v>
      </c>
      <c r="H75" s="168" t="s">
        <v>119</v>
      </c>
      <c r="I75" s="167" t="s">
        <v>117</v>
      </c>
      <c r="J75" s="169" t="s">
        <v>118</v>
      </c>
      <c r="K75" s="169" t="s">
        <v>119</v>
      </c>
      <c r="L75" s="170" t="s">
        <v>117</v>
      </c>
      <c r="M75" s="170" t="s">
        <v>118</v>
      </c>
      <c r="N75" s="170" t="s">
        <v>119</v>
      </c>
      <c r="O75" s="167" t="s">
        <v>117</v>
      </c>
      <c r="P75" s="169" t="s">
        <v>118</v>
      </c>
      <c r="Q75" s="169" t="s">
        <v>119</v>
      </c>
      <c r="R75" s="170" t="s">
        <v>117</v>
      </c>
      <c r="S75" s="170" t="s">
        <v>118</v>
      </c>
      <c r="T75" s="170" t="s">
        <v>119</v>
      </c>
      <c r="U75" s="167" t="s">
        <v>117</v>
      </c>
      <c r="V75" s="171" t="s">
        <v>118</v>
      </c>
      <c r="W75" s="171" t="s">
        <v>119</v>
      </c>
      <c r="X75" s="167" t="s">
        <v>117</v>
      </c>
      <c r="Y75" s="172" t="s">
        <v>118</v>
      </c>
      <c r="Z75" s="172" t="s">
        <v>119</v>
      </c>
      <c r="AA75" s="167" t="s">
        <v>117</v>
      </c>
      <c r="AB75" s="172" t="s">
        <v>118</v>
      </c>
      <c r="AC75" s="172" t="s">
        <v>119</v>
      </c>
      <c r="AD75" s="170" t="s">
        <v>117</v>
      </c>
      <c r="AE75" s="170" t="s">
        <v>118</v>
      </c>
      <c r="AF75" s="170" t="s">
        <v>119</v>
      </c>
      <c r="AG75" s="167" t="s">
        <v>117</v>
      </c>
      <c r="AH75" s="172" t="s">
        <v>118</v>
      </c>
      <c r="AI75" s="173" t="s">
        <v>119</v>
      </c>
      <c r="AJ75" s="170" t="s">
        <v>117</v>
      </c>
      <c r="AK75" s="170" t="s">
        <v>118</v>
      </c>
      <c r="AL75" s="170" t="s">
        <v>119</v>
      </c>
      <c r="AM75" s="280" t="s">
        <v>4</v>
      </c>
      <c r="AN75" s="280" t="s">
        <v>7</v>
      </c>
      <c r="AO75" s="280" t="s">
        <v>6</v>
      </c>
      <c r="AP75" s="281" t="s">
        <v>113</v>
      </c>
      <c r="AQ75" s="92"/>
      <c r="AR75" s="92"/>
      <c r="AS75" s="92"/>
    </row>
    <row r="76" spans="1:45" ht="10.5" customHeight="1">
      <c r="A76" s="92"/>
      <c r="B76" s="279"/>
      <c r="C76" s="272">
        <v>250</v>
      </c>
      <c r="D76" s="174" t="s">
        <v>120</v>
      </c>
      <c r="E76" s="277" t="s">
        <v>121</v>
      </c>
      <c r="F76" s="272">
        <v>250</v>
      </c>
      <c r="G76" s="174" t="s">
        <v>120</v>
      </c>
      <c r="H76" s="277" t="s">
        <v>121</v>
      </c>
      <c r="I76" s="272">
        <v>250</v>
      </c>
      <c r="J76" s="175" t="s">
        <v>120</v>
      </c>
      <c r="K76" s="276" t="s">
        <v>121</v>
      </c>
      <c r="L76" s="270" t="s">
        <v>122</v>
      </c>
      <c r="M76" s="176" t="s">
        <v>120</v>
      </c>
      <c r="N76" s="271" t="s">
        <v>121</v>
      </c>
      <c r="O76" s="272">
        <v>250</v>
      </c>
      <c r="P76" s="175" t="s">
        <v>120</v>
      </c>
      <c r="Q76" s="276" t="s">
        <v>121</v>
      </c>
      <c r="R76" s="270" t="s">
        <v>122</v>
      </c>
      <c r="S76" s="176" t="s">
        <v>120</v>
      </c>
      <c r="T76" s="271" t="s">
        <v>121</v>
      </c>
      <c r="U76" s="272">
        <v>250</v>
      </c>
      <c r="V76" s="177" t="s">
        <v>123</v>
      </c>
      <c r="W76" s="274" t="s">
        <v>121</v>
      </c>
      <c r="X76" s="272">
        <v>250</v>
      </c>
      <c r="Y76" s="178" t="s">
        <v>123</v>
      </c>
      <c r="Z76" s="275" t="s">
        <v>121</v>
      </c>
      <c r="AA76" s="272">
        <v>250</v>
      </c>
      <c r="AB76" s="178" t="s">
        <v>123</v>
      </c>
      <c r="AC76" s="275" t="s">
        <v>121</v>
      </c>
      <c r="AD76" s="270" t="s">
        <v>122</v>
      </c>
      <c r="AE76" s="176" t="s">
        <v>123</v>
      </c>
      <c r="AF76" s="271" t="s">
        <v>121</v>
      </c>
      <c r="AG76" s="272">
        <v>250</v>
      </c>
      <c r="AH76" s="178" t="s">
        <v>123</v>
      </c>
      <c r="AI76" s="273" t="s">
        <v>121</v>
      </c>
      <c r="AJ76" s="270" t="s">
        <v>122</v>
      </c>
      <c r="AK76" s="176" t="s">
        <v>123</v>
      </c>
      <c r="AL76" s="271" t="s">
        <v>121</v>
      </c>
      <c r="AM76" s="280"/>
      <c r="AN76" s="280"/>
      <c r="AO76" s="280"/>
      <c r="AP76" s="281"/>
      <c r="AQ76" s="92"/>
      <c r="AR76" s="92"/>
      <c r="AS76" s="92"/>
    </row>
    <row r="77" spans="1:45" ht="10.5" customHeight="1">
      <c r="A77" s="92"/>
      <c r="B77" s="279"/>
      <c r="C77" s="272"/>
      <c r="D77" s="174" t="s">
        <v>124</v>
      </c>
      <c r="E77" s="277"/>
      <c r="F77" s="272"/>
      <c r="G77" s="174" t="s">
        <v>125</v>
      </c>
      <c r="H77" s="277"/>
      <c r="I77" s="272"/>
      <c r="J77" s="175" t="s">
        <v>17</v>
      </c>
      <c r="K77" s="276"/>
      <c r="L77" s="270"/>
      <c r="M77" s="176" t="s">
        <v>17</v>
      </c>
      <c r="N77" s="271"/>
      <c r="O77" s="272"/>
      <c r="P77" s="175" t="s">
        <v>17</v>
      </c>
      <c r="Q77" s="276"/>
      <c r="R77" s="270"/>
      <c r="S77" s="176" t="s">
        <v>17</v>
      </c>
      <c r="T77" s="271"/>
      <c r="U77" s="272"/>
      <c r="V77" s="177" t="s">
        <v>126</v>
      </c>
      <c r="W77" s="274"/>
      <c r="X77" s="272"/>
      <c r="Y77" s="178" t="s">
        <v>126</v>
      </c>
      <c r="Z77" s="275"/>
      <c r="AA77" s="272"/>
      <c r="AB77" s="178" t="s">
        <v>126</v>
      </c>
      <c r="AC77" s="275"/>
      <c r="AD77" s="270"/>
      <c r="AE77" s="176" t="s">
        <v>126</v>
      </c>
      <c r="AF77" s="271"/>
      <c r="AG77" s="272"/>
      <c r="AH77" s="178" t="s">
        <v>126</v>
      </c>
      <c r="AI77" s="273"/>
      <c r="AJ77" s="270"/>
      <c r="AK77" s="176" t="s">
        <v>126</v>
      </c>
      <c r="AL77" s="271"/>
      <c r="AM77" s="269" t="s">
        <v>12</v>
      </c>
      <c r="AN77" s="269" t="s">
        <v>127</v>
      </c>
      <c r="AO77" s="269" t="s">
        <v>14</v>
      </c>
      <c r="AP77" s="281"/>
      <c r="AQ77" s="92"/>
      <c r="AR77" s="92"/>
      <c r="AS77" s="92"/>
    </row>
    <row r="78" spans="1:45" ht="10.5" customHeight="1">
      <c r="A78" s="92"/>
      <c r="B78" s="279"/>
      <c r="C78" s="182" t="s">
        <v>128</v>
      </c>
      <c r="D78" s="183" t="s">
        <v>125</v>
      </c>
      <c r="E78" s="183" t="s">
        <v>129</v>
      </c>
      <c r="F78" s="182" t="s">
        <v>128</v>
      </c>
      <c r="G78" s="183" t="s">
        <v>130</v>
      </c>
      <c r="H78" s="183" t="s">
        <v>129</v>
      </c>
      <c r="I78" s="182" t="s">
        <v>128</v>
      </c>
      <c r="J78" s="181" t="s">
        <v>90</v>
      </c>
      <c r="K78" s="181" t="s">
        <v>129</v>
      </c>
      <c r="L78" s="185" t="s">
        <v>128</v>
      </c>
      <c r="M78" s="186" t="s">
        <v>90</v>
      </c>
      <c r="N78" s="186" t="s">
        <v>129</v>
      </c>
      <c r="O78" s="182" t="s">
        <v>128</v>
      </c>
      <c r="P78" s="181" t="s">
        <v>96</v>
      </c>
      <c r="Q78" s="181" t="s">
        <v>129</v>
      </c>
      <c r="R78" s="185" t="s">
        <v>128</v>
      </c>
      <c r="S78" s="186" t="s">
        <v>96</v>
      </c>
      <c r="T78" s="186" t="s">
        <v>129</v>
      </c>
      <c r="U78" s="182" t="s">
        <v>128</v>
      </c>
      <c r="V78" s="187" t="s">
        <v>137</v>
      </c>
      <c r="W78" s="187" t="s">
        <v>129</v>
      </c>
      <c r="X78" s="182" t="s">
        <v>128</v>
      </c>
      <c r="Y78" s="188" t="s">
        <v>132</v>
      </c>
      <c r="Z78" s="188" t="s">
        <v>129</v>
      </c>
      <c r="AA78" s="182" t="s">
        <v>128</v>
      </c>
      <c r="AB78" s="188" t="s">
        <v>17</v>
      </c>
      <c r="AC78" s="188" t="s">
        <v>129</v>
      </c>
      <c r="AD78" s="185" t="s">
        <v>128</v>
      </c>
      <c r="AE78" s="186" t="s">
        <v>133</v>
      </c>
      <c r="AF78" s="186" t="s">
        <v>129</v>
      </c>
      <c r="AG78" s="182" t="s">
        <v>128</v>
      </c>
      <c r="AH78" s="188" t="s">
        <v>138</v>
      </c>
      <c r="AI78" s="189" t="s">
        <v>129</v>
      </c>
      <c r="AJ78" s="185" t="s">
        <v>128</v>
      </c>
      <c r="AK78" s="186" t="s">
        <v>134</v>
      </c>
      <c r="AL78" s="186" t="s">
        <v>129</v>
      </c>
      <c r="AM78" s="269"/>
      <c r="AN78" s="269"/>
      <c r="AO78" s="269"/>
      <c r="AP78" s="281"/>
      <c r="AQ78" s="92"/>
      <c r="AR78" s="92"/>
      <c r="AS78" s="92"/>
    </row>
    <row r="79" ht="7.5" customHeight="1"/>
    <row r="80" spans="2:42" ht="16.5" customHeight="1">
      <c r="B80" s="194">
        <v>1</v>
      </c>
      <c r="C80" s="195">
        <v>250</v>
      </c>
      <c r="D80" s="196" t="s">
        <v>142</v>
      </c>
      <c r="E80" s="197">
        <f>PRODUCT(C80,D80)</f>
        <v>250</v>
      </c>
      <c r="F80" s="195">
        <v>250</v>
      </c>
      <c r="G80" s="196">
        <v>1</v>
      </c>
      <c r="H80" s="197">
        <f>PRODUCT(F80,G80)</f>
        <v>250</v>
      </c>
      <c r="I80" s="195">
        <v>250</v>
      </c>
      <c r="J80" s="196">
        <v>1</v>
      </c>
      <c r="K80" s="197">
        <f>PRODUCT(I80,J80)/2</f>
        <v>125</v>
      </c>
      <c r="L80" s="195">
        <v>0</v>
      </c>
      <c r="M80" s="196">
        <v>0</v>
      </c>
      <c r="N80" s="197">
        <f>PRODUCT(L80,M80)/2</f>
        <v>0</v>
      </c>
      <c r="O80" s="195">
        <v>250</v>
      </c>
      <c r="P80" s="196">
        <v>1</v>
      </c>
      <c r="Q80" s="197">
        <f>PRODUCT(O80,P80)/2</f>
        <v>125</v>
      </c>
      <c r="R80" s="195">
        <v>0</v>
      </c>
      <c r="S80" s="196">
        <v>0</v>
      </c>
      <c r="T80" s="197">
        <f>PRODUCT(R80,S80)/2</f>
        <v>0</v>
      </c>
      <c r="U80" s="195">
        <v>250</v>
      </c>
      <c r="V80" s="214">
        <v>2</v>
      </c>
      <c r="W80" s="197">
        <f>PRODUCT(U80,V80)</f>
        <v>500</v>
      </c>
      <c r="X80" s="195">
        <v>0</v>
      </c>
      <c r="Y80" s="196"/>
      <c r="Z80" s="196"/>
      <c r="AA80" s="195">
        <v>0</v>
      </c>
      <c r="AB80" s="196"/>
      <c r="AC80" s="196"/>
      <c r="AD80" s="195">
        <v>0</v>
      </c>
      <c r="AE80" s="196">
        <v>0</v>
      </c>
      <c r="AF80" s="197">
        <f>PRODUCT(AD80,AE80)/2</f>
        <v>0</v>
      </c>
      <c r="AG80" s="195">
        <v>0</v>
      </c>
      <c r="AH80" s="196">
        <v>0</v>
      </c>
      <c r="AI80" s="199">
        <f>PRODUCT(AG80,AH80)/3</f>
        <v>0</v>
      </c>
      <c r="AJ80" s="195">
        <v>0</v>
      </c>
      <c r="AK80" s="196">
        <v>0</v>
      </c>
      <c r="AL80" s="197">
        <f>PRODUCT(AJ80,AK80)/2</f>
        <v>0</v>
      </c>
      <c r="AM80" s="200" t="s">
        <v>78</v>
      </c>
      <c r="AN80" s="225"/>
      <c r="AO80" s="202" t="s">
        <v>28</v>
      </c>
      <c r="AP80" s="203">
        <f>SUM(E80,H80,K80,Q80,W80,Z80,AC80,AI80)</f>
        <v>1250</v>
      </c>
    </row>
  </sheetData>
  <sheetProtection password="C73D" sheet="1" objects="1" scenarios="1"/>
  <mergeCells count="167">
    <mergeCell ref="A5:AP5"/>
    <mergeCell ref="A8:AP8"/>
    <mergeCell ref="B10:B13"/>
    <mergeCell ref="AM10:AM11"/>
    <mergeCell ref="AN10:AN11"/>
    <mergeCell ref="AO10:AO11"/>
    <mergeCell ref="AP10:AP13"/>
    <mergeCell ref="C11:C12"/>
    <mergeCell ref="E11:E12"/>
    <mergeCell ref="F11:F12"/>
    <mergeCell ref="H11:H12"/>
    <mergeCell ref="I11:I12"/>
    <mergeCell ref="K11:K12"/>
    <mergeCell ref="L11:L12"/>
    <mergeCell ref="N11:N12"/>
    <mergeCell ref="O11:O12"/>
    <mergeCell ref="Q11:Q12"/>
    <mergeCell ref="R11:R12"/>
    <mergeCell ref="T11:T12"/>
    <mergeCell ref="U11:U12"/>
    <mergeCell ref="W11:W12"/>
    <mergeCell ref="X11:X12"/>
    <mergeCell ref="Z11:Z12"/>
    <mergeCell ref="AA11:AA12"/>
    <mergeCell ref="AC11:AC12"/>
    <mergeCell ref="AD11:AD12"/>
    <mergeCell ref="AF11:AF12"/>
    <mergeCell ref="AG11:AG12"/>
    <mergeCell ref="AI11:AI12"/>
    <mergeCell ref="AJ11:AJ12"/>
    <mergeCell ref="AL11:AL12"/>
    <mergeCell ref="AM12:AM13"/>
    <mergeCell ref="AN12:AN13"/>
    <mergeCell ref="AO12:AO13"/>
    <mergeCell ref="A21:AP21"/>
    <mergeCell ref="B22:AP22"/>
    <mergeCell ref="B23:B26"/>
    <mergeCell ref="AM23:AM24"/>
    <mergeCell ref="AN23:AN24"/>
    <mergeCell ref="AO23:AO24"/>
    <mergeCell ref="AP23:AP26"/>
    <mergeCell ref="C24:C25"/>
    <mergeCell ref="E24:E25"/>
    <mergeCell ref="F24:F25"/>
    <mergeCell ref="H24:H25"/>
    <mergeCell ref="I24:I25"/>
    <mergeCell ref="K24:K25"/>
    <mergeCell ref="L24:L25"/>
    <mergeCell ref="N24:N25"/>
    <mergeCell ref="O24:O25"/>
    <mergeCell ref="Q24:Q25"/>
    <mergeCell ref="R24:R25"/>
    <mergeCell ref="T24:T25"/>
    <mergeCell ref="U24:U25"/>
    <mergeCell ref="W24:W25"/>
    <mergeCell ref="X24:X25"/>
    <mergeCell ref="Z24:Z25"/>
    <mergeCell ref="AA24:AA25"/>
    <mergeCell ref="AC24:AC25"/>
    <mergeCell ref="AD24:AD25"/>
    <mergeCell ref="AF24:AF25"/>
    <mergeCell ref="AG24:AG25"/>
    <mergeCell ref="AI24:AI25"/>
    <mergeCell ref="AJ24:AJ25"/>
    <mergeCell ref="AL24:AL25"/>
    <mergeCell ref="AM25:AM26"/>
    <mergeCell ref="AN25:AN26"/>
    <mergeCell ref="AO25:AO26"/>
    <mergeCell ref="A35:AP35"/>
    <mergeCell ref="B37:B40"/>
    <mergeCell ref="AM37:AM38"/>
    <mergeCell ref="AN37:AN38"/>
    <mergeCell ref="AO37:AO38"/>
    <mergeCell ref="AP37:AP40"/>
    <mergeCell ref="C38:C39"/>
    <mergeCell ref="E38:E39"/>
    <mergeCell ref="F38:F39"/>
    <mergeCell ref="H38:H39"/>
    <mergeCell ref="I38:I39"/>
    <mergeCell ref="K38:K39"/>
    <mergeCell ref="L38:L39"/>
    <mergeCell ref="N38:N39"/>
    <mergeCell ref="O38:O39"/>
    <mergeCell ref="Q38:Q39"/>
    <mergeCell ref="AG38:AG39"/>
    <mergeCell ref="AI38:AI39"/>
    <mergeCell ref="R38:R39"/>
    <mergeCell ref="T38:T39"/>
    <mergeCell ref="U38:U39"/>
    <mergeCell ref="W38:W39"/>
    <mergeCell ref="X38:X39"/>
    <mergeCell ref="Z38:Z39"/>
    <mergeCell ref="AJ38:AJ39"/>
    <mergeCell ref="AL38:AL39"/>
    <mergeCell ref="AM39:AM40"/>
    <mergeCell ref="AN39:AN40"/>
    <mergeCell ref="AO39:AO40"/>
    <mergeCell ref="A55:AP55"/>
    <mergeCell ref="AA38:AA39"/>
    <mergeCell ref="AC38:AC39"/>
    <mergeCell ref="AD38:AD39"/>
    <mergeCell ref="AF38:AF39"/>
    <mergeCell ref="B57:B60"/>
    <mergeCell ref="AM57:AM58"/>
    <mergeCell ref="AN57:AN58"/>
    <mergeCell ref="AO57:AO58"/>
    <mergeCell ref="AP57:AP60"/>
    <mergeCell ref="C58:C59"/>
    <mergeCell ref="E58:E59"/>
    <mergeCell ref="F58:F59"/>
    <mergeCell ref="H58:H59"/>
    <mergeCell ref="I58:I59"/>
    <mergeCell ref="K58:K59"/>
    <mergeCell ref="L58:L59"/>
    <mergeCell ref="N58:N59"/>
    <mergeCell ref="O58:O59"/>
    <mergeCell ref="Q58:Q59"/>
    <mergeCell ref="R58:R59"/>
    <mergeCell ref="T58:T59"/>
    <mergeCell ref="U58:U59"/>
    <mergeCell ref="W58:W59"/>
    <mergeCell ref="X58:X59"/>
    <mergeCell ref="Z58:Z59"/>
    <mergeCell ref="AA58:AA59"/>
    <mergeCell ref="AC58:AC59"/>
    <mergeCell ref="AD58:AD59"/>
    <mergeCell ref="AF58:AF59"/>
    <mergeCell ref="AG58:AG59"/>
    <mergeCell ref="AI58:AI59"/>
    <mergeCell ref="AJ58:AJ59"/>
    <mergeCell ref="AL58:AL59"/>
    <mergeCell ref="AM59:AM60"/>
    <mergeCell ref="AN59:AN60"/>
    <mergeCell ref="AO59:AO60"/>
    <mergeCell ref="B73:AP73"/>
    <mergeCell ref="B75:B78"/>
    <mergeCell ref="AM75:AM76"/>
    <mergeCell ref="AN75:AN76"/>
    <mergeCell ref="AO75:AO76"/>
    <mergeCell ref="AP75:AP78"/>
    <mergeCell ref="C76:C77"/>
    <mergeCell ref="E76:E77"/>
    <mergeCell ref="F76:F77"/>
    <mergeCell ref="H76:H77"/>
    <mergeCell ref="I76:I77"/>
    <mergeCell ref="K76:K77"/>
    <mergeCell ref="L76:L77"/>
    <mergeCell ref="N76:N77"/>
    <mergeCell ref="O76:O77"/>
    <mergeCell ref="Q76:Q77"/>
    <mergeCell ref="R76:R77"/>
    <mergeCell ref="T76:T77"/>
    <mergeCell ref="U76:U77"/>
    <mergeCell ref="W76:W77"/>
    <mergeCell ref="X76:X77"/>
    <mergeCell ref="Z76:Z77"/>
    <mergeCell ref="AA76:AA77"/>
    <mergeCell ref="AC76:AC77"/>
    <mergeCell ref="AM77:AM78"/>
    <mergeCell ref="AN77:AN78"/>
    <mergeCell ref="AO77:AO78"/>
    <mergeCell ref="AD76:AD77"/>
    <mergeCell ref="AF76:AF77"/>
    <mergeCell ref="AG76:AG77"/>
    <mergeCell ref="AI76:AI77"/>
    <mergeCell ref="AJ76:AJ77"/>
    <mergeCell ref="AL76:AL77"/>
  </mergeCells>
  <printOptions/>
  <pageMargins left="0" right="0" top="0" bottom="0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60"/>
  <sheetViews>
    <sheetView workbookViewId="0" topLeftCell="G4">
      <selection activeCell="A1" sqref="A1"/>
    </sheetView>
  </sheetViews>
  <sheetFormatPr defaultColWidth="9.140625" defaultRowHeight="12.75"/>
  <cols>
    <col min="1" max="1" width="4.7109375" style="1" customWidth="1"/>
    <col min="2" max="2" width="5.421875" style="2" customWidth="1"/>
    <col min="3" max="3" width="6.00390625" style="2" customWidth="1"/>
    <col min="4" max="4" width="16.28125" style="2" customWidth="1"/>
    <col min="5" max="5" width="7.7109375" style="2" customWidth="1"/>
    <col min="6" max="6" width="16.421875" style="2" customWidth="1"/>
    <col min="7" max="7" width="5.421875" style="2" customWidth="1"/>
    <col min="8" max="8" width="7.421875" style="3" customWidth="1"/>
    <col min="9" max="9" width="7.140625" style="3" customWidth="1"/>
    <col min="10" max="10" width="6.00390625" style="4" customWidth="1"/>
    <col min="11" max="11" width="1.421875" style="5" customWidth="1"/>
    <col min="12" max="12" width="4.7109375" style="1" customWidth="1"/>
    <col min="13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253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253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253"/>
    </row>
    <row r="4" spans="1:13" s="8" customFormat="1" ht="13.5" customHeight="1">
      <c r="A4" s="254" t="s">
        <v>80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3"/>
      <c r="M4" s="11"/>
    </row>
    <row r="5" spans="2:12" s="12" customFormat="1" ht="9.75" customHeight="1">
      <c r="B5" s="13"/>
      <c r="C5" s="14"/>
      <c r="D5" s="15"/>
      <c r="E5" s="14"/>
      <c r="F5" s="13"/>
      <c r="H5" s="16"/>
      <c r="I5" s="16"/>
      <c r="J5" s="17"/>
      <c r="K5" s="5"/>
      <c r="L5" s="253"/>
    </row>
    <row r="6" spans="1:13" s="12" customFormat="1" ht="12" customHeight="1">
      <c r="A6" s="246" t="s">
        <v>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53"/>
      <c r="M6" s="20"/>
    </row>
    <row r="7" s="12" customFormat="1" ht="7.5" customHeight="1">
      <c r="L7" s="253"/>
    </row>
    <row r="8" spans="2:14" s="21" customFormat="1" ht="13.5" customHeight="1">
      <c r="B8" s="251" t="s">
        <v>2</v>
      </c>
      <c r="C8" s="22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4" t="s">
        <v>8</v>
      </c>
      <c r="I8" s="24" t="s">
        <v>9</v>
      </c>
      <c r="J8" s="252" t="s">
        <v>10</v>
      </c>
      <c r="K8" s="25"/>
      <c r="L8" s="253"/>
      <c r="M8" s="26"/>
      <c r="N8" s="27"/>
    </row>
    <row r="9" spans="2:14" s="21" customFormat="1" ht="13.5" customHeight="1">
      <c r="B9" s="251"/>
      <c r="C9" s="28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31" t="s">
        <v>17</v>
      </c>
      <c r="J9" s="252"/>
      <c r="K9" s="25"/>
      <c r="L9" s="253"/>
      <c r="N9" s="32"/>
    </row>
    <row r="10" spans="2:11" s="21" customFormat="1" ht="6" customHeight="1">
      <c r="B10" s="33"/>
      <c r="C10" s="33"/>
      <c r="D10" s="34"/>
      <c r="E10" s="34"/>
      <c r="F10" s="34"/>
      <c r="G10" s="34"/>
      <c r="H10" s="35"/>
      <c r="I10" s="35"/>
      <c r="J10" s="36"/>
      <c r="K10" s="25"/>
    </row>
    <row r="11" spans="1:14" s="49" customFormat="1" ht="13.5" customHeight="1">
      <c r="A11" s="37"/>
      <c r="B11" s="242">
        <v>1</v>
      </c>
      <c r="C11" s="39" t="s">
        <v>18</v>
      </c>
      <c r="D11" s="40" t="s">
        <v>19</v>
      </c>
      <c r="E11" s="41" t="s">
        <v>20</v>
      </c>
      <c r="F11" s="243" t="s">
        <v>21</v>
      </c>
      <c r="G11" s="40">
        <v>6</v>
      </c>
      <c r="H11" s="42">
        <v>1372</v>
      </c>
      <c r="I11" s="244">
        <f>SUM(H11,H12)</f>
        <v>2567</v>
      </c>
      <c r="J11" s="44">
        <f>H11/G11</f>
        <v>228.66666666666666</v>
      </c>
      <c r="K11" s="45"/>
      <c r="L11" s="245">
        <v>400</v>
      </c>
      <c r="M11" s="47"/>
      <c r="N11" s="48"/>
    </row>
    <row r="12" spans="1:14" s="49" customFormat="1" ht="13.5" customHeight="1">
      <c r="A12" s="37"/>
      <c r="B12" s="242"/>
      <c r="C12" s="39" t="s">
        <v>18</v>
      </c>
      <c r="D12" s="40" t="s">
        <v>22</v>
      </c>
      <c r="E12" s="40" t="s">
        <v>23</v>
      </c>
      <c r="F12" s="243"/>
      <c r="G12" s="40">
        <v>6</v>
      </c>
      <c r="H12" s="42">
        <v>1195</v>
      </c>
      <c r="I12" s="244"/>
      <c r="J12" s="44">
        <f>H12/G12</f>
        <v>199.16666666666666</v>
      </c>
      <c r="K12" s="50"/>
      <c r="L12" s="245"/>
      <c r="M12" s="47"/>
      <c r="N12" s="48"/>
    </row>
    <row r="13" spans="2:11" s="51" customFormat="1" ht="13.5" customHeight="1">
      <c r="B13" s="52"/>
      <c r="C13" s="32"/>
      <c r="D13" s="32"/>
      <c r="E13" s="32"/>
      <c r="F13" s="32"/>
      <c r="G13" s="32"/>
      <c r="H13" s="53"/>
      <c r="I13" s="54"/>
      <c r="J13" s="55"/>
      <c r="K13" s="56"/>
    </row>
    <row r="14" spans="1:11" s="51" customFormat="1" ht="12" customHeight="1">
      <c r="A14" s="246" t="s">
        <v>24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</row>
    <row r="15" spans="1:11" s="51" customFormat="1" ht="7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4" s="51" customFormat="1" ht="13.5" customHeight="1">
      <c r="A16" s="18"/>
      <c r="B16" s="251" t="s">
        <v>2</v>
      </c>
      <c r="C16" s="22" t="s">
        <v>3</v>
      </c>
      <c r="D16" s="23" t="s">
        <v>4</v>
      </c>
      <c r="E16" s="23" t="s">
        <v>5</v>
      </c>
      <c r="F16" s="23" t="s">
        <v>6</v>
      </c>
      <c r="G16" s="23" t="s">
        <v>7</v>
      </c>
      <c r="H16" s="24" t="s">
        <v>8</v>
      </c>
      <c r="I16" s="24" t="s">
        <v>9</v>
      </c>
      <c r="J16" s="252" t="s">
        <v>10</v>
      </c>
      <c r="K16" s="18"/>
      <c r="M16" s="26"/>
      <c r="N16" s="27"/>
    </row>
    <row r="17" spans="1:11" s="51" customFormat="1" ht="13.5" customHeight="1">
      <c r="A17" s="18"/>
      <c r="B17" s="251"/>
      <c r="C17" s="28" t="s">
        <v>11</v>
      </c>
      <c r="D17" s="29" t="s">
        <v>12</v>
      </c>
      <c r="E17" s="29" t="s">
        <v>13</v>
      </c>
      <c r="F17" s="29" t="s">
        <v>14</v>
      </c>
      <c r="G17" s="29" t="s">
        <v>15</v>
      </c>
      <c r="H17" s="30" t="s">
        <v>16</v>
      </c>
      <c r="I17" s="31" t="s">
        <v>17</v>
      </c>
      <c r="J17" s="252"/>
      <c r="K17" s="18"/>
    </row>
    <row r="18" spans="1:11" s="51" customFormat="1" ht="6" customHeight="1">
      <c r="A18" s="18"/>
      <c r="B18" s="57"/>
      <c r="C18" s="57"/>
      <c r="D18" s="58"/>
      <c r="E18" s="58"/>
      <c r="F18" s="58"/>
      <c r="G18" s="58"/>
      <c r="H18" s="59"/>
      <c r="I18" s="59"/>
      <c r="J18" s="60"/>
      <c r="K18" s="18"/>
    </row>
    <row r="19" spans="1:14" s="51" customFormat="1" ht="13.5" customHeight="1">
      <c r="A19" s="18"/>
      <c r="B19" s="242">
        <v>1</v>
      </c>
      <c r="C19" s="39" t="s">
        <v>29</v>
      </c>
      <c r="D19" s="40" t="s">
        <v>32</v>
      </c>
      <c r="E19" s="41" t="s">
        <v>33</v>
      </c>
      <c r="F19" s="243" t="s">
        <v>21</v>
      </c>
      <c r="G19" s="40">
        <v>6</v>
      </c>
      <c r="H19" s="42">
        <v>1125</v>
      </c>
      <c r="I19" s="244">
        <f>SUM(H19,H20)</f>
        <v>2287</v>
      </c>
      <c r="J19" s="44">
        <f>H19/G19</f>
        <v>187.5</v>
      </c>
      <c r="K19" s="18"/>
      <c r="L19" s="245">
        <v>250</v>
      </c>
      <c r="N19" s="32"/>
    </row>
    <row r="20" spans="1:12" s="51" customFormat="1" ht="13.5" customHeight="1">
      <c r="A20" s="18"/>
      <c r="B20" s="242"/>
      <c r="C20" s="39" t="s">
        <v>29</v>
      </c>
      <c r="D20" s="40" t="s">
        <v>34</v>
      </c>
      <c r="E20" s="40" t="s">
        <v>35</v>
      </c>
      <c r="F20" s="243"/>
      <c r="G20" s="40">
        <v>6</v>
      </c>
      <c r="H20" s="42">
        <v>1162</v>
      </c>
      <c r="I20" s="244"/>
      <c r="J20" s="44">
        <f>H20/G20</f>
        <v>193.66666666666666</v>
      </c>
      <c r="K20" s="18"/>
      <c r="L20" s="245"/>
    </row>
    <row r="21" spans="1:12" s="51" customFormat="1" ht="13.5" customHeight="1">
      <c r="A21" s="18"/>
      <c r="B21" s="242">
        <v>2</v>
      </c>
      <c r="C21" s="39" t="s">
        <v>25</v>
      </c>
      <c r="D21" s="40" t="s">
        <v>26</v>
      </c>
      <c r="E21" s="61" t="s">
        <v>27</v>
      </c>
      <c r="F21" s="243" t="s">
        <v>28</v>
      </c>
      <c r="G21" s="40">
        <v>6</v>
      </c>
      <c r="H21" s="42">
        <v>1032</v>
      </c>
      <c r="I21" s="244">
        <f>SUM(H21,H22)</f>
        <v>1988</v>
      </c>
      <c r="J21" s="44">
        <f>H21/G21</f>
        <v>172</v>
      </c>
      <c r="K21" s="18"/>
      <c r="L21" s="245">
        <v>200</v>
      </c>
    </row>
    <row r="22" spans="1:12" s="51" customFormat="1" ht="13.5" customHeight="1">
      <c r="A22" s="18"/>
      <c r="B22" s="242"/>
      <c r="C22" s="39" t="s">
        <v>29</v>
      </c>
      <c r="D22" s="40" t="s">
        <v>30</v>
      </c>
      <c r="E22" s="40" t="s">
        <v>31</v>
      </c>
      <c r="F22" s="243"/>
      <c r="G22" s="40">
        <v>6</v>
      </c>
      <c r="H22" s="42">
        <v>956</v>
      </c>
      <c r="I22" s="244"/>
      <c r="J22" s="44">
        <f>H22/G22</f>
        <v>159.33333333333334</v>
      </c>
      <c r="K22" s="18"/>
      <c r="L22" s="245"/>
    </row>
    <row r="23" spans="1:12" s="51" customFormat="1" ht="13.5" customHeight="1">
      <c r="A23" s="18"/>
      <c r="B23" s="38"/>
      <c r="C23" s="39" t="s">
        <v>29</v>
      </c>
      <c r="D23" s="40" t="s">
        <v>36</v>
      </c>
      <c r="E23" s="41" t="s">
        <v>37</v>
      </c>
      <c r="F23" s="40" t="s">
        <v>21</v>
      </c>
      <c r="G23" s="40">
        <v>6</v>
      </c>
      <c r="H23" s="42">
        <v>1252</v>
      </c>
      <c r="I23" s="62"/>
      <c r="J23" s="44">
        <f>H23/G23</f>
        <v>208.66666666666666</v>
      </c>
      <c r="K23" s="18"/>
      <c r="L23" s="46"/>
    </row>
    <row r="24" spans="2:11" s="51" customFormat="1" ht="13.5" customHeight="1">
      <c r="B24" s="52"/>
      <c r="C24" s="32"/>
      <c r="D24" s="32"/>
      <c r="E24" s="32"/>
      <c r="F24" s="32"/>
      <c r="G24" s="32"/>
      <c r="H24" s="53"/>
      <c r="I24" s="63"/>
      <c r="J24" s="55"/>
      <c r="K24" s="56"/>
    </row>
    <row r="25" spans="1:11" s="51" customFormat="1" ht="12" customHeight="1">
      <c r="A25" s="246" t="s">
        <v>38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2" s="51" customFormat="1" ht="7.5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64"/>
    </row>
    <row r="27" spans="2:14" s="51" customFormat="1" ht="13.5" customHeight="1">
      <c r="B27" s="247" t="s">
        <v>2</v>
      </c>
      <c r="C27" s="22" t="s">
        <v>3</v>
      </c>
      <c r="D27" s="23" t="s">
        <v>4</v>
      </c>
      <c r="E27" s="23" t="s">
        <v>5</v>
      </c>
      <c r="F27" s="23" t="s">
        <v>6</v>
      </c>
      <c r="G27" s="23" t="s">
        <v>7</v>
      </c>
      <c r="H27" s="24" t="s">
        <v>8</v>
      </c>
      <c r="I27" s="24" t="s">
        <v>9</v>
      </c>
      <c r="J27" s="248" t="s">
        <v>10</v>
      </c>
      <c r="K27" s="56"/>
      <c r="M27" s="26"/>
      <c r="N27" s="27"/>
    </row>
    <row r="28" spans="2:11" s="51" customFormat="1" ht="13.5" customHeight="1">
      <c r="B28" s="247"/>
      <c r="C28" s="28" t="s">
        <v>11</v>
      </c>
      <c r="D28" s="29" t="s">
        <v>12</v>
      </c>
      <c r="E28" s="29" t="s">
        <v>13</v>
      </c>
      <c r="F28" s="29" t="s">
        <v>14</v>
      </c>
      <c r="G28" s="29" t="s">
        <v>15</v>
      </c>
      <c r="H28" s="30" t="s">
        <v>16</v>
      </c>
      <c r="I28" s="31" t="s">
        <v>17</v>
      </c>
      <c r="J28" s="248"/>
      <c r="K28" s="56"/>
    </row>
    <row r="29" spans="2:11" s="51" customFormat="1" ht="6" customHeight="1">
      <c r="B29" s="52"/>
      <c r="C29" s="32"/>
      <c r="D29" s="32"/>
      <c r="E29" s="32"/>
      <c r="F29" s="32"/>
      <c r="G29" s="32"/>
      <c r="H29" s="35"/>
      <c r="I29" s="65"/>
      <c r="J29" s="55"/>
      <c r="K29" s="56"/>
    </row>
    <row r="30" spans="2:14" s="51" customFormat="1" ht="13.5" customHeight="1">
      <c r="B30" s="242">
        <v>1</v>
      </c>
      <c r="C30" s="39" t="s">
        <v>25</v>
      </c>
      <c r="D30" s="40" t="s">
        <v>47</v>
      </c>
      <c r="E30" s="61" t="s">
        <v>48</v>
      </c>
      <c r="F30" s="243" t="s">
        <v>28</v>
      </c>
      <c r="G30" s="40">
        <v>6</v>
      </c>
      <c r="H30" s="42">
        <v>1114</v>
      </c>
      <c r="I30" s="244">
        <f>SUM(H30,H31)</f>
        <v>2219</v>
      </c>
      <c r="J30" s="44">
        <f aca="true" t="shared" si="0" ref="J30:J39">H30/G30</f>
        <v>185.66666666666666</v>
      </c>
      <c r="K30" s="56"/>
      <c r="L30" s="245">
        <v>250</v>
      </c>
      <c r="N30" s="32"/>
    </row>
    <row r="31" spans="2:12" s="51" customFormat="1" ht="13.5" customHeight="1">
      <c r="B31" s="242"/>
      <c r="C31" s="39" t="s">
        <v>25</v>
      </c>
      <c r="D31" s="40" t="s">
        <v>49</v>
      </c>
      <c r="E31" s="61" t="s">
        <v>50</v>
      </c>
      <c r="F31" s="243"/>
      <c r="G31" s="40">
        <v>6</v>
      </c>
      <c r="H31" s="42">
        <v>1105</v>
      </c>
      <c r="I31" s="244"/>
      <c r="J31" s="44">
        <f t="shared" si="0"/>
        <v>184.16666666666666</v>
      </c>
      <c r="K31" s="56"/>
      <c r="L31" s="245"/>
    </row>
    <row r="32" spans="2:12" s="51" customFormat="1" ht="13.5" customHeight="1">
      <c r="B32" s="242">
        <v>2</v>
      </c>
      <c r="C32" s="39" t="s">
        <v>25</v>
      </c>
      <c r="D32" s="40" t="s">
        <v>39</v>
      </c>
      <c r="E32" s="41" t="s">
        <v>40</v>
      </c>
      <c r="F32" s="243" t="s">
        <v>28</v>
      </c>
      <c r="G32" s="40">
        <v>6</v>
      </c>
      <c r="H32" s="42">
        <v>1106</v>
      </c>
      <c r="I32" s="244">
        <f>SUM(H32,H33)</f>
        <v>2166</v>
      </c>
      <c r="J32" s="44">
        <f t="shared" si="0"/>
        <v>184.33333333333334</v>
      </c>
      <c r="K32" s="56"/>
      <c r="L32" s="245">
        <v>200</v>
      </c>
    </row>
    <row r="33" spans="2:12" s="51" customFormat="1" ht="13.5" customHeight="1">
      <c r="B33" s="242"/>
      <c r="C33" s="39" t="s">
        <v>25</v>
      </c>
      <c r="D33" s="40" t="s">
        <v>41</v>
      </c>
      <c r="E33" s="66" t="s">
        <v>42</v>
      </c>
      <c r="F33" s="243"/>
      <c r="G33" s="40">
        <v>6</v>
      </c>
      <c r="H33" s="42">
        <v>1060</v>
      </c>
      <c r="I33" s="244"/>
      <c r="J33" s="44">
        <f t="shared" si="0"/>
        <v>176.66666666666666</v>
      </c>
      <c r="K33" s="56"/>
      <c r="L33" s="245"/>
    </row>
    <row r="34" spans="2:12" s="51" customFormat="1" ht="13.5" customHeight="1">
      <c r="B34" s="242">
        <v>3</v>
      </c>
      <c r="C34" s="39" t="s">
        <v>25</v>
      </c>
      <c r="D34" s="40" t="s">
        <v>43</v>
      </c>
      <c r="E34" s="61" t="s">
        <v>44</v>
      </c>
      <c r="F34" s="243" t="s">
        <v>21</v>
      </c>
      <c r="G34" s="40">
        <v>6</v>
      </c>
      <c r="H34" s="42">
        <v>1072</v>
      </c>
      <c r="I34" s="244">
        <f>SUM(H34,H35)</f>
        <v>2164</v>
      </c>
      <c r="J34" s="44">
        <f t="shared" si="0"/>
        <v>178.66666666666666</v>
      </c>
      <c r="K34" s="56"/>
      <c r="L34" s="245">
        <v>150</v>
      </c>
    </row>
    <row r="35" spans="2:12" s="51" customFormat="1" ht="13.5" customHeight="1">
      <c r="B35" s="242"/>
      <c r="C35" s="39" t="s">
        <v>25</v>
      </c>
      <c r="D35" s="40" t="s">
        <v>45</v>
      </c>
      <c r="E35" s="61" t="s">
        <v>46</v>
      </c>
      <c r="F35" s="243"/>
      <c r="G35" s="40">
        <v>6</v>
      </c>
      <c r="H35" s="42">
        <v>1092</v>
      </c>
      <c r="I35" s="244"/>
      <c r="J35" s="44">
        <f t="shared" si="0"/>
        <v>182</v>
      </c>
      <c r="K35" s="56"/>
      <c r="L35" s="245"/>
    </row>
    <row r="36" spans="2:12" s="51" customFormat="1" ht="13.5" customHeight="1">
      <c r="B36" s="242">
        <v>4</v>
      </c>
      <c r="C36" s="39" t="s">
        <v>25</v>
      </c>
      <c r="D36" s="40" t="s">
        <v>56</v>
      </c>
      <c r="E36" s="61" t="s">
        <v>57</v>
      </c>
      <c r="F36" s="243" t="s">
        <v>21</v>
      </c>
      <c r="G36" s="40">
        <v>6</v>
      </c>
      <c r="H36" s="42">
        <v>1167</v>
      </c>
      <c r="I36" s="244">
        <f>SUM(H36,H37)</f>
        <v>2034</v>
      </c>
      <c r="J36" s="44">
        <f t="shared" si="0"/>
        <v>194.5</v>
      </c>
      <c r="K36" s="56"/>
      <c r="L36" s="245">
        <v>130</v>
      </c>
    </row>
    <row r="37" spans="2:12" s="51" customFormat="1" ht="13.5" customHeight="1">
      <c r="B37" s="242"/>
      <c r="C37" s="39" t="s">
        <v>25</v>
      </c>
      <c r="D37" s="40" t="s">
        <v>58</v>
      </c>
      <c r="E37" s="61" t="s">
        <v>59</v>
      </c>
      <c r="F37" s="243"/>
      <c r="G37" s="40">
        <v>6</v>
      </c>
      <c r="H37" s="42">
        <v>867</v>
      </c>
      <c r="I37" s="244"/>
      <c r="J37" s="44">
        <f t="shared" si="0"/>
        <v>144.5</v>
      </c>
      <c r="K37" s="56"/>
      <c r="L37" s="245"/>
    </row>
    <row r="38" spans="2:12" s="51" customFormat="1" ht="13.5" customHeight="1">
      <c r="B38" s="242">
        <v>5</v>
      </c>
      <c r="C38" s="39" t="s">
        <v>51</v>
      </c>
      <c r="D38" s="40" t="s">
        <v>52</v>
      </c>
      <c r="E38" s="61" t="s">
        <v>53</v>
      </c>
      <c r="F38" s="243" t="s">
        <v>28</v>
      </c>
      <c r="G38" s="40">
        <v>6</v>
      </c>
      <c r="H38" s="42">
        <v>888</v>
      </c>
      <c r="I38" s="244">
        <f>SUM(H38,H39)</f>
        <v>1796</v>
      </c>
      <c r="J38" s="44">
        <f t="shared" si="0"/>
        <v>148</v>
      </c>
      <c r="K38" s="56"/>
      <c r="L38" s="245">
        <v>120</v>
      </c>
    </row>
    <row r="39" spans="2:12" s="51" customFormat="1" ht="13.5" customHeight="1">
      <c r="B39" s="242"/>
      <c r="C39" s="39" t="s">
        <v>25</v>
      </c>
      <c r="D39" s="40" t="s">
        <v>54</v>
      </c>
      <c r="E39" s="61" t="s">
        <v>55</v>
      </c>
      <c r="F39" s="243"/>
      <c r="G39" s="40">
        <v>6</v>
      </c>
      <c r="H39" s="42">
        <v>908</v>
      </c>
      <c r="I39" s="244"/>
      <c r="J39" s="44">
        <f t="shared" si="0"/>
        <v>151.33333333333334</v>
      </c>
      <c r="K39" s="56"/>
      <c r="L39" s="245"/>
    </row>
    <row r="40" spans="2:11" s="67" customFormat="1" ht="13.5" customHeight="1">
      <c r="B40" s="68"/>
      <c r="C40" s="69"/>
      <c r="G40" s="69"/>
      <c r="H40" s="70"/>
      <c r="I40" s="70"/>
      <c r="J40" s="71"/>
      <c r="K40" s="56"/>
    </row>
    <row r="41" spans="1:11" s="67" customFormat="1" ht="12" customHeight="1">
      <c r="A41" s="246" t="s">
        <v>60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</row>
    <row r="42" spans="2:11" s="67" customFormat="1" ht="7.5" customHeight="1">
      <c r="B42" s="68"/>
      <c r="C42" s="69"/>
      <c r="D42" s="69"/>
      <c r="E42" s="72"/>
      <c r="F42" s="69"/>
      <c r="G42" s="69"/>
      <c r="H42" s="70"/>
      <c r="I42" s="70"/>
      <c r="J42" s="71"/>
      <c r="K42" s="56"/>
    </row>
    <row r="43" spans="2:14" s="67" customFormat="1" ht="13.5" customHeight="1">
      <c r="B43" s="247" t="s">
        <v>2</v>
      </c>
      <c r="C43" s="22" t="s">
        <v>3</v>
      </c>
      <c r="D43" s="23" t="s">
        <v>4</v>
      </c>
      <c r="E43" s="23" t="s">
        <v>5</v>
      </c>
      <c r="F43" s="23" t="s">
        <v>6</v>
      </c>
      <c r="G43" s="23" t="s">
        <v>7</v>
      </c>
      <c r="H43" s="24" t="s">
        <v>8</v>
      </c>
      <c r="I43" s="24" t="s">
        <v>9</v>
      </c>
      <c r="J43" s="248" t="s">
        <v>10</v>
      </c>
      <c r="K43" s="56"/>
      <c r="M43" s="26"/>
      <c r="N43" s="27"/>
    </row>
    <row r="44" spans="2:11" s="67" customFormat="1" ht="13.5" customHeight="1">
      <c r="B44" s="247"/>
      <c r="C44" s="28" t="s">
        <v>11</v>
      </c>
      <c r="D44" s="29" t="s">
        <v>12</v>
      </c>
      <c r="E44" s="29" t="s">
        <v>13</v>
      </c>
      <c r="F44" s="29" t="s">
        <v>14</v>
      </c>
      <c r="G44" s="29" t="s">
        <v>15</v>
      </c>
      <c r="H44" s="30" t="s">
        <v>16</v>
      </c>
      <c r="I44" s="31" t="s">
        <v>17</v>
      </c>
      <c r="J44" s="248"/>
      <c r="K44" s="56"/>
    </row>
    <row r="45" spans="2:11" s="67" customFormat="1" ht="6" customHeight="1">
      <c r="B45" s="68"/>
      <c r="C45" s="69"/>
      <c r="D45" s="69"/>
      <c r="E45" s="72"/>
      <c r="F45" s="69"/>
      <c r="G45" s="69"/>
      <c r="H45" s="70"/>
      <c r="I45" s="70"/>
      <c r="J45" s="71"/>
      <c r="K45" s="56"/>
    </row>
    <row r="46" spans="2:14" s="67" customFormat="1" ht="13.5" customHeight="1">
      <c r="B46" s="242">
        <v>1</v>
      </c>
      <c r="C46" s="39" t="s">
        <v>51</v>
      </c>
      <c r="D46" s="40" t="s">
        <v>61</v>
      </c>
      <c r="E46" s="61" t="s">
        <v>62</v>
      </c>
      <c r="F46" s="249" t="s">
        <v>28</v>
      </c>
      <c r="G46" s="40">
        <v>6</v>
      </c>
      <c r="H46" s="42">
        <v>1109</v>
      </c>
      <c r="I46" s="244">
        <f>SUM(H46,H47)</f>
        <v>2160</v>
      </c>
      <c r="J46" s="44">
        <f aca="true" t="shared" si="1" ref="J46:J53">H46/G46</f>
        <v>184.83333333333334</v>
      </c>
      <c r="K46" s="56"/>
      <c r="L46" s="245">
        <v>250</v>
      </c>
      <c r="N46" s="32"/>
    </row>
    <row r="47" spans="2:12" s="67" customFormat="1" ht="13.5" customHeight="1">
      <c r="B47" s="242"/>
      <c r="C47" s="39" t="s">
        <v>51</v>
      </c>
      <c r="D47" s="40" t="s">
        <v>63</v>
      </c>
      <c r="E47" s="61" t="s">
        <v>64</v>
      </c>
      <c r="F47" s="249"/>
      <c r="G47" s="40">
        <v>6</v>
      </c>
      <c r="H47" s="42">
        <v>1051</v>
      </c>
      <c r="I47" s="244"/>
      <c r="J47" s="44">
        <f t="shared" si="1"/>
        <v>175.16666666666666</v>
      </c>
      <c r="K47" s="56"/>
      <c r="L47" s="245"/>
    </row>
    <row r="48" spans="2:12" s="67" customFormat="1" ht="13.5" customHeight="1">
      <c r="B48" s="242">
        <v>2</v>
      </c>
      <c r="C48" s="39" t="s">
        <v>51</v>
      </c>
      <c r="D48" s="40" t="s">
        <v>65</v>
      </c>
      <c r="E48" s="41" t="s">
        <v>66</v>
      </c>
      <c r="F48" s="243" t="s">
        <v>21</v>
      </c>
      <c r="G48" s="40">
        <v>6</v>
      </c>
      <c r="H48" s="42">
        <v>1039</v>
      </c>
      <c r="I48" s="244">
        <f>SUM(H48,H49)</f>
        <v>2088</v>
      </c>
      <c r="J48" s="44">
        <f t="shared" si="1"/>
        <v>173.16666666666666</v>
      </c>
      <c r="K48" s="56"/>
      <c r="L48" s="245">
        <v>200</v>
      </c>
    </row>
    <row r="49" spans="2:12" s="67" customFormat="1" ht="13.5" customHeight="1">
      <c r="B49" s="242"/>
      <c r="C49" s="39" t="s">
        <v>51</v>
      </c>
      <c r="D49" s="40" t="s">
        <v>67</v>
      </c>
      <c r="E49" s="41" t="s">
        <v>68</v>
      </c>
      <c r="F49" s="243"/>
      <c r="G49" s="40">
        <v>6</v>
      </c>
      <c r="H49" s="42">
        <v>1049</v>
      </c>
      <c r="I49" s="244"/>
      <c r="J49" s="44">
        <f t="shared" si="1"/>
        <v>174.83333333333334</v>
      </c>
      <c r="K49" s="56"/>
      <c r="L49" s="245"/>
    </row>
    <row r="50" spans="2:12" ht="13.5" customHeight="1">
      <c r="B50" s="242">
        <v>3</v>
      </c>
      <c r="C50" s="39" t="s">
        <v>51</v>
      </c>
      <c r="D50" s="40" t="s">
        <v>69</v>
      </c>
      <c r="E50" s="41" t="s">
        <v>70</v>
      </c>
      <c r="F50" s="243" t="s">
        <v>21</v>
      </c>
      <c r="G50" s="40">
        <v>6</v>
      </c>
      <c r="H50" s="42">
        <v>1024</v>
      </c>
      <c r="I50" s="244">
        <f>SUM(H50,H51)</f>
        <v>2170</v>
      </c>
      <c r="J50" s="44">
        <f t="shared" si="1"/>
        <v>170.66666666666666</v>
      </c>
      <c r="L50" s="245">
        <v>150</v>
      </c>
    </row>
    <row r="51" spans="2:12" ht="13.5" customHeight="1">
      <c r="B51" s="242"/>
      <c r="C51" s="39" t="s">
        <v>51</v>
      </c>
      <c r="D51" s="74" t="s">
        <v>71</v>
      </c>
      <c r="E51" s="75" t="s">
        <v>72</v>
      </c>
      <c r="F51" s="243"/>
      <c r="G51" s="40">
        <v>6</v>
      </c>
      <c r="H51" s="42">
        <v>1146</v>
      </c>
      <c r="I51" s="244"/>
      <c r="J51" s="44">
        <f t="shared" si="1"/>
        <v>191</v>
      </c>
      <c r="L51" s="245"/>
    </row>
    <row r="52" spans="2:12" ht="13.5" customHeight="1">
      <c r="B52" s="242">
        <v>4</v>
      </c>
      <c r="C52" s="39" t="s">
        <v>51</v>
      </c>
      <c r="D52" s="40" t="s">
        <v>73</v>
      </c>
      <c r="E52" s="40" t="s">
        <v>74</v>
      </c>
      <c r="F52" s="243" t="s">
        <v>21</v>
      </c>
      <c r="G52" s="40">
        <v>6</v>
      </c>
      <c r="H52" s="42">
        <v>989</v>
      </c>
      <c r="I52" s="244">
        <f>SUM(H52,H53)</f>
        <v>2002</v>
      </c>
      <c r="J52" s="44">
        <f t="shared" si="1"/>
        <v>164.83333333333334</v>
      </c>
      <c r="L52" s="245">
        <v>130</v>
      </c>
    </row>
    <row r="53" spans="2:12" ht="13.5" customHeight="1">
      <c r="B53" s="242"/>
      <c r="C53" s="39" t="s">
        <v>51</v>
      </c>
      <c r="D53" s="40" t="s">
        <v>75</v>
      </c>
      <c r="E53" s="41" t="s">
        <v>76</v>
      </c>
      <c r="F53" s="243"/>
      <c r="G53" s="40">
        <v>6</v>
      </c>
      <c r="H53" s="42">
        <v>1013</v>
      </c>
      <c r="I53" s="244"/>
      <c r="J53" s="44">
        <f t="shared" si="1"/>
        <v>168.83333333333334</v>
      </c>
      <c r="L53" s="245"/>
    </row>
    <row r="54" ht="13.5" customHeight="1"/>
    <row r="55" spans="1:11" ht="12" customHeight="1">
      <c r="A55" s="246" t="s">
        <v>77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ht="7.5" customHeight="1"/>
    <row r="57" spans="2:14" ht="13.5" customHeight="1">
      <c r="B57" s="247" t="s">
        <v>2</v>
      </c>
      <c r="C57" s="22" t="s">
        <v>3</v>
      </c>
      <c r="D57" s="23" t="s">
        <v>4</v>
      </c>
      <c r="E57" s="23" t="s">
        <v>5</v>
      </c>
      <c r="F57" s="23" t="s">
        <v>6</v>
      </c>
      <c r="G57" s="23" t="s">
        <v>7</v>
      </c>
      <c r="H57" s="24" t="s">
        <v>8</v>
      </c>
      <c r="I57" s="24" t="s">
        <v>9</v>
      </c>
      <c r="J57" s="248" t="s">
        <v>10</v>
      </c>
      <c r="M57" s="26"/>
      <c r="N57" s="27"/>
    </row>
    <row r="58" spans="2:10" ht="13.5" customHeight="1">
      <c r="B58" s="247"/>
      <c r="C58" s="28" t="s">
        <v>11</v>
      </c>
      <c r="D58" s="29" t="s">
        <v>12</v>
      </c>
      <c r="E58" s="29" t="s">
        <v>13</v>
      </c>
      <c r="F58" s="29" t="s">
        <v>14</v>
      </c>
      <c r="G58" s="29" t="s">
        <v>15</v>
      </c>
      <c r="H58" s="30" t="s">
        <v>16</v>
      </c>
      <c r="I58" s="31" t="s">
        <v>17</v>
      </c>
      <c r="J58" s="248"/>
    </row>
    <row r="59" ht="6" customHeight="1"/>
    <row r="60" spans="2:12" ht="13.5" customHeight="1">
      <c r="B60" s="38">
        <v>1</v>
      </c>
      <c r="C60" s="39" t="s">
        <v>51</v>
      </c>
      <c r="D60" s="40" t="s">
        <v>78</v>
      </c>
      <c r="E60" s="61" t="s">
        <v>79</v>
      </c>
      <c r="F60" s="73" t="s">
        <v>28</v>
      </c>
      <c r="G60" s="40">
        <v>6</v>
      </c>
      <c r="H60" s="42">
        <v>932</v>
      </c>
      <c r="I60" s="43">
        <f>SUM(H60)</f>
        <v>932</v>
      </c>
      <c r="J60" s="44">
        <f>H60/G60</f>
        <v>155.33333333333334</v>
      </c>
      <c r="L60" s="46"/>
    </row>
  </sheetData>
  <sheetProtection password="C73D" sheet="1" selectLockedCells="1" selectUnlockedCells="1"/>
  <mergeCells count="66">
    <mergeCell ref="L1:L9"/>
    <mergeCell ref="A4:K4"/>
    <mergeCell ref="A6:K6"/>
    <mergeCell ref="B8:B9"/>
    <mergeCell ref="J8:J9"/>
    <mergeCell ref="B11:B12"/>
    <mergeCell ref="F11:F12"/>
    <mergeCell ref="I11:I12"/>
    <mergeCell ref="L11:L12"/>
    <mergeCell ref="A14:K14"/>
    <mergeCell ref="B16:B17"/>
    <mergeCell ref="J16:J17"/>
    <mergeCell ref="B19:B20"/>
    <mergeCell ref="F19:F20"/>
    <mergeCell ref="I19:I20"/>
    <mergeCell ref="L19:L20"/>
    <mergeCell ref="B21:B22"/>
    <mergeCell ref="F21:F22"/>
    <mergeCell ref="I21:I22"/>
    <mergeCell ref="L21:L22"/>
    <mergeCell ref="A25:K25"/>
    <mergeCell ref="A26:K26"/>
    <mergeCell ref="B27:B28"/>
    <mergeCell ref="J27:J28"/>
    <mergeCell ref="B30:B31"/>
    <mergeCell ref="F30:F31"/>
    <mergeCell ref="I30:I31"/>
    <mergeCell ref="L30:L31"/>
    <mergeCell ref="B32:B33"/>
    <mergeCell ref="F32:F33"/>
    <mergeCell ref="I32:I33"/>
    <mergeCell ref="L32:L33"/>
    <mergeCell ref="B34:B35"/>
    <mergeCell ref="F34:F35"/>
    <mergeCell ref="I34:I35"/>
    <mergeCell ref="L34:L35"/>
    <mergeCell ref="B36:B37"/>
    <mergeCell ref="F36:F37"/>
    <mergeCell ref="I36:I37"/>
    <mergeCell ref="L36:L37"/>
    <mergeCell ref="B38:B39"/>
    <mergeCell ref="F38:F39"/>
    <mergeCell ref="I38:I39"/>
    <mergeCell ref="L38:L39"/>
    <mergeCell ref="A41:K41"/>
    <mergeCell ref="B43:B44"/>
    <mergeCell ref="J43:J44"/>
    <mergeCell ref="B46:B47"/>
    <mergeCell ref="F46:F47"/>
    <mergeCell ref="I46:I47"/>
    <mergeCell ref="L46:L47"/>
    <mergeCell ref="B48:B49"/>
    <mergeCell ref="F48:F49"/>
    <mergeCell ref="I48:I49"/>
    <mergeCell ref="L48:L49"/>
    <mergeCell ref="B50:B51"/>
    <mergeCell ref="F50:F51"/>
    <mergeCell ref="I50:I51"/>
    <mergeCell ref="L50:L51"/>
    <mergeCell ref="B52:B53"/>
    <mergeCell ref="F52:F53"/>
    <mergeCell ref="I52:I53"/>
    <mergeCell ref="L52:L53"/>
    <mergeCell ref="A55:K55"/>
    <mergeCell ref="B57:B58"/>
    <mergeCell ref="J57:J58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B6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.421875" style="2" customWidth="1"/>
    <col min="3" max="3" width="6.00390625" style="2" customWidth="1"/>
    <col min="4" max="4" width="16.28125" style="2" customWidth="1"/>
    <col min="5" max="5" width="7.7109375" style="2" customWidth="1"/>
    <col min="6" max="6" width="16.421875" style="2" customWidth="1"/>
    <col min="7" max="7" width="5.421875" style="2" customWidth="1"/>
    <col min="8" max="9" width="7.421875" style="3" customWidth="1"/>
    <col min="10" max="10" width="7.140625" style="3" customWidth="1"/>
    <col min="11" max="11" width="6.00390625" style="4" customWidth="1"/>
    <col min="12" max="12" width="1.421875" style="5" customWidth="1"/>
    <col min="13" max="13" width="4.7109375" style="1" customWidth="1"/>
    <col min="14" max="16384" width="9.140625" style="1" customWidth="1"/>
  </cols>
  <sheetData>
    <row r="1" spans="1:13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253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253"/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253"/>
    </row>
    <row r="4" spans="2:14" s="8" customFormat="1" ht="13.5" customHeight="1">
      <c r="B4" s="254" t="s">
        <v>81</v>
      </c>
      <c r="C4" s="254"/>
      <c r="D4" s="254"/>
      <c r="E4" s="254"/>
      <c r="F4" s="254"/>
      <c r="G4" s="254"/>
      <c r="H4" s="254"/>
      <c r="I4" s="254"/>
      <c r="J4" s="254"/>
      <c r="K4" s="254"/>
      <c r="L4" s="10"/>
      <c r="M4" s="253"/>
      <c r="N4" s="11"/>
    </row>
    <row r="5" spans="2:13" s="12" customFormat="1" ht="9.75" customHeight="1">
      <c r="B5" s="13"/>
      <c r="C5" s="14"/>
      <c r="D5" s="15"/>
      <c r="E5" s="14"/>
      <c r="F5" s="13"/>
      <c r="H5" s="16"/>
      <c r="I5" s="16"/>
      <c r="J5" s="16"/>
      <c r="K5" s="17"/>
      <c r="L5" s="5"/>
      <c r="M5" s="253"/>
    </row>
    <row r="6" spans="2:14" s="12" customFormat="1" ht="12" customHeight="1">
      <c r="B6" s="246" t="s">
        <v>1</v>
      </c>
      <c r="C6" s="246"/>
      <c r="D6" s="246"/>
      <c r="E6" s="246"/>
      <c r="F6" s="246"/>
      <c r="G6" s="246"/>
      <c r="H6" s="246"/>
      <c r="I6" s="246"/>
      <c r="J6" s="246"/>
      <c r="K6" s="246"/>
      <c r="L6" s="19"/>
      <c r="M6" s="253"/>
      <c r="N6" s="20"/>
    </row>
    <row r="7" s="12" customFormat="1" ht="7.5" customHeight="1">
      <c r="M7" s="253"/>
    </row>
    <row r="8" spans="2:15" s="21" customFormat="1" ht="13.5" customHeight="1">
      <c r="B8" s="251" t="s">
        <v>2</v>
      </c>
      <c r="C8" s="22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4" t="s">
        <v>8</v>
      </c>
      <c r="I8" s="24" t="s">
        <v>82</v>
      </c>
      <c r="J8" s="24" t="s">
        <v>9</v>
      </c>
      <c r="K8" s="252" t="s">
        <v>10</v>
      </c>
      <c r="L8" s="25"/>
      <c r="M8" s="253"/>
      <c r="N8" s="26"/>
      <c r="O8" s="27"/>
    </row>
    <row r="9" spans="2:15" s="21" customFormat="1" ht="13.5" customHeight="1">
      <c r="B9" s="251"/>
      <c r="C9" s="28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30" t="s">
        <v>16</v>
      </c>
      <c r="J9" s="31" t="s">
        <v>17</v>
      </c>
      <c r="K9" s="252"/>
      <c r="L9" s="25"/>
      <c r="M9" s="253"/>
      <c r="O9" s="32"/>
    </row>
    <row r="10" spans="2:12" s="21" customFormat="1" ht="6" customHeight="1">
      <c r="B10" s="33"/>
      <c r="C10" s="33"/>
      <c r="D10" s="34"/>
      <c r="E10" s="34"/>
      <c r="F10" s="34"/>
      <c r="G10" s="34"/>
      <c r="H10" s="35"/>
      <c r="I10" s="35"/>
      <c r="J10" s="35"/>
      <c r="K10" s="36"/>
      <c r="L10" s="25"/>
    </row>
    <row r="11" spans="1:132" s="79" customFormat="1" ht="13.5" customHeight="1">
      <c r="A11" s="76"/>
      <c r="B11" s="242">
        <v>1</v>
      </c>
      <c r="C11" s="39" t="s">
        <v>18</v>
      </c>
      <c r="D11" s="40" t="s">
        <v>19</v>
      </c>
      <c r="E11" s="41" t="s">
        <v>20</v>
      </c>
      <c r="F11" s="243" t="s">
        <v>21</v>
      </c>
      <c r="G11" s="40">
        <v>12</v>
      </c>
      <c r="H11" s="42">
        <v>1198</v>
      </c>
      <c r="I11" s="42">
        <v>1372</v>
      </c>
      <c r="J11" s="244">
        <f>SUM(H11,H12+I11+I12)</f>
        <v>4777</v>
      </c>
      <c r="K11" s="44">
        <f>(H11+I11)/G11</f>
        <v>214.16666666666666</v>
      </c>
      <c r="L11" s="77"/>
      <c r="M11" s="78"/>
      <c r="N11" s="255" t="s">
        <v>83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</row>
    <row r="12" spans="1:132" s="79" customFormat="1" ht="13.5" customHeight="1">
      <c r="A12" s="76"/>
      <c r="B12" s="242"/>
      <c r="C12" s="39" t="s">
        <v>18</v>
      </c>
      <c r="D12" s="40" t="s">
        <v>22</v>
      </c>
      <c r="E12" s="40" t="s">
        <v>23</v>
      </c>
      <c r="F12" s="243"/>
      <c r="G12" s="40">
        <v>12</v>
      </c>
      <c r="H12" s="42">
        <v>1012</v>
      </c>
      <c r="I12" s="42">
        <v>1195</v>
      </c>
      <c r="J12" s="244"/>
      <c r="K12" s="44">
        <f>(H12+I12)/G12</f>
        <v>183.91666666666666</v>
      </c>
      <c r="L12" s="77"/>
      <c r="M12" s="78"/>
      <c r="N12" s="255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</row>
    <row r="13" spans="1:15" s="49" customFormat="1" ht="13.5" customHeight="1">
      <c r="A13" s="37"/>
      <c r="B13" s="57"/>
      <c r="C13" s="80"/>
      <c r="D13" s="47"/>
      <c r="E13" s="47"/>
      <c r="F13" s="47"/>
      <c r="G13" s="47"/>
      <c r="H13" s="81"/>
      <c r="I13" s="81"/>
      <c r="J13" s="82"/>
      <c r="K13" s="83"/>
      <c r="L13" s="50"/>
      <c r="N13" s="47"/>
      <c r="O13" s="48"/>
    </row>
    <row r="14" spans="2:12" s="51" customFormat="1" ht="13.5" customHeight="1">
      <c r="B14" s="52"/>
      <c r="C14" s="32"/>
      <c r="D14" s="32"/>
      <c r="E14" s="32"/>
      <c r="F14" s="32"/>
      <c r="G14" s="32"/>
      <c r="H14" s="53"/>
      <c r="I14" s="53"/>
      <c r="J14" s="63"/>
      <c r="K14" s="55"/>
      <c r="L14" s="56"/>
    </row>
    <row r="15" spans="1:12" s="51" customFormat="1" ht="12" customHeight="1">
      <c r="A15" s="246" t="s">
        <v>24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s="51" customFormat="1" ht="7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5" s="51" customFormat="1" ht="13.5" customHeight="1">
      <c r="A17" s="18"/>
      <c r="B17" s="251" t="s">
        <v>2</v>
      </c>
      <c r="C17" s="22" t="s">
        <v>3</v>
      </c>
      <c r="D17" s="23" t="s">
        <v>4</v>
      </c>
      <c r="E17" s="23" t="s">
        <v>5</v>
      </c>
      <c r="F17" s="23" t="s">
        <v>6</v>
      </c>
      <c r="G17" s="23" t="s">
        <v>7</v>
      </c>
      <c r="H17" s="24" t="s">
        <v>8</v>
      </c>
      <c r="I17" s="24" t="s">
        <v>82</v>
      </c>
      <c r="J17" s="24" t="s">
        <v>9</v>
      </c>
      <c r="K17" s="252" t="s">
        <v>10</v>
      </c>
      <c r="L17" s="18"/>
      <c r="N17" s="26"/>
      <c r="O17" s="27"/>
    </row>
    <row r="18" spans="1:12" s="51" customFormat="1" ht="13.5" customHeight="1">
      <c r="A18" s="18"/>
      <c r="B18" s="251"/>
      <c r="C18" s="28" t="s">
        <v>11</v>
      </c>
      <c r="D18" s="29" t="s">
        <v>12</v>
      </c>
      <c r="E18" s="29" t="s">
        <v>13</v>
      </c>
      <c r="F18" s="29" t="s">
        <v>14</v>
      </c>
      <c r="G18" s="29" t="s">
        <v>15</v>
      </c>
      <c r="H18" s="30" t="s">
        <v>16</v>
      </c>
      <c r="I18" s="30" t="s">
        <v>16</v>
      </c>
      <c r="J18" s="31" t="s">
        <v>17</v>
      </c>
      <c r="K18" s="252"/>
      <c r="L18" s="18"/>
    </row>
    <row r="19" spans="1:12" s="51" customFormat="1" ht="6" customHeight="1">
      <c r="A19" s="18"/>
      <c r="B19" s="57"/>
      <c r="C19" s="57"/>
      <c r="D19" s="58"/>
      <c r="E19" s="58"/>
      <c r="F19" s="58"/>
      <c r="G19" s="58"/>
      <c r="H19" s="59"/>
      <c r="I19" s="59"/>
      <c r="J19" s="59"/>
      <c r="K19" s="60"/>
      <c r="L19" s="18"/>
    </row>
    <row r="20" spans="1:15" s="51" customFormat="1" ht="13.5" customHeight="1">
      <c r="A20" s="18"/>
      <c r="B20" s="242">
        <v>1</v>
      </c>
      <c r="C20" s="39" t="s">
        <v>29</v>
      </c>
      <c r="D20" s="40" t="s">
        <v>32</v>
      </c>
      <c r="E20" s="41" t="s">
        <v>33</v>
      </c>
      <c r="F20" s="243" t="s">
        <v>21</v>
      </c>
      <c r="G20" s="40">
        <v>12</v>
      </c>
      <c r="H20" s="42">
        <v>1087</v>
      </c>
      <c r="I20" s="42">
        <v>1125</v>
      </c>
      <c r="J20" s="244">
        <f>SUM(H20,H21)</f>
        <v>2183</v>
      </c>
      <c r="K20" s="44">
        <f>(H20+I20)/G20</f>
        <v>184.33333333333334</v>
      </c>
      <c r="L20" s="18"/>
      <c r="N20" s="255" t="s">
        <v>83</v>
      </c>
      <c r="O20" s="32"/>
    </row>
    <row r="21" spans="1:14" s="51" customFormat="1" ht="13.5" customHeight="1">
      <c r="A21" s="18"/>
      <c r="B21" s="242"/>
      <c r="C21" s="39" t="s">
        <v>29</v>
      </c>
      <c r="D21" s="40" t="s">
        <v>34</v>
      </c>
      <c r="E21" s="40" t="s">
        <v>35</v>
      </c>
      <c r="F21" s="243"/>
      <c r="G21" s="40">
        <v>12</v>
      </c>
      <c r="H21" s="42">
        <v>1096</v>
      </c>
      <c r="I21" s="42">
        <v>1162</v>
      </c>
      <c r="J21" s="244"/>
      <c r="K21" s="44">
        <f>(H21+I21)/G21</f>
        <v>188.16666666666666</v>
      </c>
      <c r="L21" s="18"/>
      <c r="N21" s="255"/>
    </row>
    <row r="22" spans="1:14" s="51" customFormat="1" ht="13.5" customHeight="1">
      <c r="A22" s="18"/>
      <c r="B22" s="242">
        <v>2</v>
      </c>
      <c r="C22" s="39" t="s">
        <v>25</v>
      </c>
      <c r="D22" s="40" t="s">
        <v>26</v>
      </c>
      <c r="E22" s="61" t="s">
        <v>27</v>
      </c>
      <c r="F22" s="243" t="s">
        <v>28</v>
      </c>
      <c r="G22" s="40">
        <v>12</v>
      </c>
      <c r="H22" s="42">
        <v>1056</v>
      </c>
      <c r="I22" s="42">
        <v>1032</v>
      </c>
      <c r="J22" s="244">
        <f>SUM(H22,H23)</f>
        <v>2210</v>
      </c>
      <c r="K22" s="44">
        <f>(H22+I22)/G22</f>
        <v>174</v>
      </c>
      <c r="L22" s="18"/>
      <c r="N22" s="255" t="s">
        <v>83</v>
      </c>
    </row>
    <row r="23" spans="1:14" s="51" customFormat="1" ht="13.5" customHeight="1">
      <c r="A23" s="18"/>
      <c r="B23" s="242"/>
      <c r="C23" s="39" t="s">
        <v>29</v>
      </c>
      <c r="D23" s="40" t="s">
        <v>30</v>
      </c>
      <c r="E23" s="40" t="s">
        <v>31</v>
      </c>
      <c r="F23" s="243"/>
      <c r="G23" s="40">
        <v>12</v>
      </c>
      <c r="H23" s="42">
        <v>1154</v>
      </c>
      <c r="I23" s="42">
        <v>956</v>
      </c>
      <c r="J23" s="244"/>
      <c r="K23" s="44">
        <f>(H23+I23)/G23</f>
        <v>175.83333333333334</v>
      </c>
      <c r="L23" s="18"/>
      <c r="N23" s="255"/>
    </row>
    <row r="24" spans="1:14" s="51" customFormat="1" ht="13.5" customHeight="1">
      <c r="A24" s="18"/>
      <c r="B24" s="38">
        <v>3</v>
      </c>
      <c r="C24" s="39" t="s">
        <v>29</v>
      </c>
      <c r="D24" s="40" t="s">
        <v>36</v>
      </c>
      <c r="E24" s="41" t="s">
        <v>37</v>
      </c>
      <c r="F24" s="40" t="s">
        <v>21</v>
      </c>
      <c r="G24" s="40">
        <v>12</v>
      </c>
      <c r="H24" s="42">
        <v>1191</v>
      </c>
      <c r="I24" s="42">
        <v>1252</v>
      </c>
      <c r="J24" s="43">
        <f>SUM(H24,I24)</f>
        <v>2443</v>
      </c>
      <c r="K24" s="44">
        <f>(H24+I24)/G24</f>
        <v>203.58333333333334</v>
      </c>
      <c r="L24" s="18"/>
      <c r="N24" s="84" t="s">
        <v>83</v>
      </c>
    </row>
    <row r="25" spans="1:14" s="51" customFormat="1" ht="13.5" customHeight="1">
      <c r="A25" s="18"/>
      <c r="B25" s="85"/>
      <c r="C25" s="80"/>
      <c r="D25" s="47"/>
      <c r="E25" s="86"/>
      <c r="F25" s="87"/>
      <c r="G25" s="47"/>
      <c r="H25" s="88"/>
      <c r="I25" s="88"/>
      <c r="J25" s="89"/>
      <c r="K25" s="83"/>
      <c r="L25" s="18"/>
      <c r="N25" s="67"/>
    </row>
    <row r="26" spans="2:12" s="51" customFormat="1" ht="13.5" customHeight="1">
      <c r="B26" s="52"/>
      <c r="C26" s="32"/>
      <c r="D26" s="32"/>
      <c r="E26" s="32"/>
      <c r="F26" s="32"/>
      <c r="G26" s="32"/>
      <c r="H26" s="53"/>
      <c r="I26" s="53"/>
      <c r="J26" s="63"/>
      <c r="K26" s="55"/>
      <c r="L26" s="56"/>
    </row>
    <row r="27" spans="1:12" s="51" customFormat="1" ht="12" customHeight="1">
      <c r="A27" s="246" t="s">
        <v>38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3" s="51" customFormat="1" ht="7.5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64"/>
    </row>
    <row r="29" spans="2:15" s="51" customFormat="1" ht="13.5" customHeight="1">
      <c r="B29" s="247" t="s">
        <v>2</v>
      </c>
      <c r="C29" s="22" t="s">
        <v>3</v>
      </c>
      <c r="D29" s="23" t="s">
        <v>4</v>
      </c>
      <c r="E29" s="23" t="s">
        <v>5</v>
      </c>
      <c r="F29" s="23" t="s">
        <v>6</v>
      </c>
      <c r="G29" s="23" t="s">
        <v>7</v>
      </c>
      <c r="H29" s="24" t="s">
        <v>8</v>
      </c>
      <c r="I29" s="24" t="s">
        <v>82</v>
      </c>
      <c r="J29" s="24" t="s">
        <v>9</v>
      </c>
      <c r="K29" s="248" t="s">
        <v>10</v>
      </c>
      <c r="L29" s="56"/>
      <c r="N29" s="26"/>
      <c r="O29" s="27"/>
    </row>
    <row r="30" spans="2:12" s="51" customFormat="1" ht="13.5" customHeight="1">
      <c r="B30" s="247"/>
      <c r="C30" s="28" t="s">
        <v>11</v>
      </c>
      <c r="D30" s="29" t="s">
        <v>12</v>
      </c>
      <c r="E30" s="29" t="s">
        <v>13</v>
      </c>
      <c r="F30" s="29" t="s">
        <v>14</v>
      </c>
      <c r="G30" s="29" t="s">
        <v>15</v>
      </c>
      <c r="H30" s="30" t="s">
        <v>16</v>
      </c>
      <c r="I30" s="30" t="s">
        <v>16</v>
      </c>
      <c r="J30" s="31" t="s">
        <v>17</v>
      </c>
      <c r="K30" s="248"/>
      <c r="L30" s="56"/>
    </row>
    <row r="31" spans="2:12" s="51" customFormat="1" ht="6" customHeight="1">
      <c r="B31" s="52"/>
      <c r="C31" s="32"/>
      <c r="D31" s="32"/>
      <c r="E31" s="32"/>
      <c r="F31" s="32"/>
      <c r="G31" s="32"/>
      <c r="H31" s="35"/>
      <c r="I31" s="65"/>
      <c r="J31" s="65"/>
      <c r="K31" s="55"/>
      <c r="L31" s="56"/>
    </row>
    <row r="32" spans="2:15" s="51" customFormat="1" ht="13.5" customHeight="1">
      <c r="B32" s="242">
        <v>1</v>
      </c>
      <c r="C32" s="39" t="s">
        <v>25</v>
      </c>
      <c r="D32" s="40" t="s">
        <v>39</v>
      </c>
      <c r="E32" s="41" t="s">
        <v>40</v>
      </c>
      <c r="F32" s="243" t="s">
        <v>28</v>
      </c>
      <c r="G32" s="40">
        <v>12</v>
      </c>
      <c r="H32" s="42">
        <v>1183</v>
      </c>
      <c r="I32" s="42">
        <v>1106</v>
      </c>
      <c r="J32" s="244">
        <f>SUM(H32,H33,I32,I33)</f>
        <v>4568</v>
      </c>
      <c r="K32" s="44">
        <f aca="true" t="shared" si="0" ref="K32:K41">(H32+I32)/G32</f>
        <v>190.75</v>
      </c>
      <c r="L32" s="56"/>
      <c r="N32" s="255" t="s">
        <v>83</v>
      </c>
      <c r="O32" s="32"/>
    </row>
    <row r="33" spans="2:14" s="51" customFormat="1" ht="13.5" customHeight="1">
      <c r="B33" s="242"/>
      <c r="C33" s="39" t="s">
        <v>25</v>
      </c>
      <c r="D33" s="40" t="s">
        <v>41</v>
      </c>
      <c r="E33" s="61" t="s">
        <v>42</v>
      </c>
      <c r="F33" s="243"/>
      <c r="G33" s="40">
        <v>12</v>
      </c>
      <c r="H33" s="42">
        <v>1219</v>
      </c>
      <c r="I33" s="42">
        <v>1060</v>
      </c>
      <c r="J33" s="244"/>
      <c r="K33" s="44">
        <f t="shared" si="0"/>
        <v>189.91666666666666</v>
      </c>
      <c r="L33" s="56"/>
      <c r="N33" s="255"/>
    </row>
    <row r="34" spans="2:14" s="51" customFormat="1" ht="13.5" customHeight="1">
      <c r="B34" s="242">
        <v>2</v>
      </c>
      <c r="C34" s="39" t="s">
        <v>25</v>
      </c>
      <c r="D34" s="40" t="s">
        <v>47</v>
      </c>
      <c r="E34" s="61" t="s">
        <v>48</v>
      </c>
      <c r="F34" s="243" t="s">
        <v>28</v>
      </c>
      <c r="G34" s="40">
        <v>12</v>
      </c>
      <c r="H34" s="42">
        <v>1022</v>
      </c>
      <c r="I34" s="42">
        <v>1114</v>
      </c>
      <c r="J34" s="244">
        <f>SUM(H34,H35,I34,I35)</f>
        <v>4325</v>
      </c>
      <c r="K34" s="44">
        <f t="shared" si="0"/>
        <v>178</v>
      </c>
      <c r="L34" s="56"/>
      <c r="N34" s="255" t="s">
        <v>83</v>
      </c>
    </row>
    <row r="35" spans="2:14" s="51" customFormat="1" ht="13.5" customHeight="1">
      <c r="B35" s="242"/>
      <c r="C35" s="39" t="s">
        <v>25</v>
      </c>
      <c r="D35" s="40" t="s">
        <v>49</v>
      </c>
      <c r="E35" s="61" t="s">
        <v>50</v>
      </c>
      <c r="F35" s="243"/>
      <c r="G35" s="40">
        <v>12</v>
      </c>
      <c r="H35" s="42">
        <v>1084</v>
      </c>
      <c r="I35" s="42">
        <v>1105</v>
      </c>
      <c r="J35" s="244"/>
      <c r="K35" s="44">
        <f t="shared" si="0"/>
        <v>182.41666666666666</v>
      </c>
      <c r="L35" s="56"/>
      <c r="N35" s="255"/>
    </row>
    <row r="36" spans="2:14" s="51" customFormat="1" ht="13.5" customHeight="1">
      <c r="B36" s="242">
        <v>3</v>
      </c>
      <c r="C36" s="39" t="s">
        <v>25</v>
      </c>
      <c r="D36" s="40" t="s">
        <v>43</v>
      </c>
      <c r="E36" s="61" t="s">
        <v>44</v>
      </c>
      <c r="F36" s="243" t="s">
        <v>21</v>
      </c>
      <c r="G36" s="40">
        <v>12</v>
      </c>
      <c r="H36" s="42">
        <v>1079</v>
      </c>
      <c r="I36" s="42">
        <v>1072</v>
      </c>
      <c r="J36" s="244">
        <f>SUM(H36,H37,I36,I37)</f>
        <v>4296</v>
      </c>
      <c r="K36" s="44">
        <f t="shared" si="0"/>
        <v>179.25</v>
      </c>
      <c r="L36" s="56"/>
      <c r="N36" s="255" t="s">
        <v>83</v>
      </c>
    </row>
    <row r="37" spans="2:14" s="51" customFormat="1" ht="13.5" customHeight="1">
      <c r="B37" s="242"/>
      <c r="C37" s="39" t="s">
        <v>25</v>
      </c>
      <c r="D37" s="40" t="s">
        <v>45</v>
      </c>
      <c r="E37" s="66" t="s">
        <v>46</v>
      </c>
      <c r="F37" s="243"/>
      <c r="G37" s="40">
        <v>12</v>
      </c>
      <c r="H37" s="42">
        <v>1053</v>
      </c>
      <c r="I37" s="42">
        <v>1092</v>
      </c>
      <c r="J37" s="244"/>
      <c r="K37" s="44">
        <f t="shared" si="0"/>
        <v>178.75</v>
      </c>
      <c r="L37" s="56"/>
      <c r="N37" s="255"/>
    </row>
    <row r="38" spans="2:14" s="51" customFormat="1" ht="13.5" customHeight="1">
      <c r="B38" s="242">
        <v>4</v>
      </c>
      <c r="C38" s="39" t="s">
        <v>25</v>
      </c>
      <c r="D38" s="40" t="s">
        <v>56</v>
      </c>
      <c r="E38" s="61" t="s">
        <v>57</v>
      </c>
      <c r="F38" s="243" t="s">
        <v>21</v>
      </c>
      <c r="G38" s="40">
        <v>12</v>
      </c>
      <c r="H38" s="42">
        <v>1086</v>
      </c>
      <c r="I38" s="42">
        <v>1167</v>
      </c>
      <c r="J38" s="244">
        <f>SUM(H38,H39,I38,I39)</f>
        <v>3953</v>
      </c>
      <c r="K38" s="44">
        <f t="shared" si="0"/>
        <v>187.75</v>
      </c>
      <c r="L38" s="56"/>
      <c r="N38" s="255" t="s">
        <v>83</v>
      </c>
    </row>
    <row r="39" spans="2:14" s="51" customFormat="1" ht="13.5" customHeight="1">
      <c r="B39" s="242"/>
      <c r="C39" s="39" t="s">
        <v>25</v>
      </c>
      <c r="D39" s="40" t="s">
        <v>58</v>
      </c>
      <c r="E39" s="61" t="s">
        <v>59</v>
      </c>
      <c r="F39" s="243"/>
      <c r="G39" s="40">
        <v>12</v>
      </c>
      <c r="H39" s="42">
        <v>833</v>
      </c>
      <c r="I39" s="42">
        <v>867</v>
      </c>
      <c r="J39" s="244"/>
      <c r="K39" s="44">
        <f t="shared" si="0"/>
        <v>141.66666666666666</v>
      </c>
      <c r="L39" s="56"/>
      <c r="N39" s="255"/>
    </row>
    <row r="40" spans="2:12" s="51" customFormat="1" ht="13.5" customHeight="1">
      <c r="B40" s="242">
        <v>5</v>
      </c>
      <c r="C40" s="39" t="s">
        <v>51</v>
      </c>
      <c r="D40" s="40" t="s">
        <v>52</v>
      </c>
      <c r="E40" s="61" t="s">
        <v>53</v>
      </c>
      <c r="F40" s="243" t="s">
        <v>28</v>
      </c>
      <c r="G40" s="40">
        <v>12</v>
      </c>
      <c r="H40" s="42">
        <v>1024</v>
      </c>
      <c r="I40" s="42">
        <v>888</v>
      </c>
      <c r="J40" s="244">
        <f>SUM(H40,H41,I40,I41)</f>
        <v>3842</v>
      </c>
      <c r="K40" s="44">
        <f t="shared" si="0"/>
        <v>159.33333333333334</v>
      </c>
      <c r="L40" s="56"/>
    </row>
    <row r="41" spans="2:12" s="51" customFormat="1" ht="13.5" customHeight="1">
      <c r="B41" s="242"/>
      <c r="C41" s="39" t="s">
        <v>25</v>
      </c>
      <c r="D41" s="40" t="s">
        <v>54</v>
      </c>
      <c r="E41" s="61" t="s">
        <v>55</v>
      </c>
      <c r="F41" s="243"/>
      <c r="G41" s="40">
        <v>12</v>
      </c>
      <c r="H41" s="42">
        <v>1022</v>
      </c>
      <c r="I41" s="42">
        <v>908</v>
      </c>
      <c r="J41" s="244"/>
      <c r="K41" s="44">
        <f t="shared" si="0"/>
        <v>160.83333333333334</v>
      </c>
      <c r="L41" s="56"/>
    </row>
    <row r="42" spans="2:12" s="51" customFormat="1" ht="13.5" customHeight="1">
      <c r="B42" s="90"/>
      <c r="C42" s="69"/>
      <c r="D42" s="69"/>
      <c r="E42" s="91"/>
      <c r="F42" s="69"/>
      <c r="G42" s="69"/>
      <c r="H42" s="88"/>
      <c r="I42" s="88"/>
      <c r="J42" s="63"/>
      <c r="K42" s="83"/>
      <c r="L42" s="56"/>
    </row>
    <row r="43" spans="2:12" s="67" customFormat="1" ht="13.5" customHeight="1">
      <c r="B43" s="68"/>
      <c r="C43" s="69"/>
      <c r="G43" s="69"/>
      <c r="H43" s="70"/>
      <c r="I43" s="70"/>
      <c r="J43" s="70"/>
      <c r="K43" s="71"/>
      <c r="L43" s="56"/>
    </row>
    <row r="44" spans="1:12" s="67" customFormat="1" ht="12" customHeight="1">
      <c r="A44" s="246" t="s">
        <v>60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  <row r="45" spans="2:12" s="67" customFormat="1" ht="7.5" customHeight="1">
      <c r="B45" s="68"/>
      <c r="C45" s="69"/>
      <c r="D45" s="69"/>
      <c r="E45" s="72"/>
      <c r="F45" s="69"/>
      <c r="G45" s="69"/>
      <c r="H45" s="70"/>
      <c r="I45" s="70"/>
      <c r="J45" s="70"/>
      <c r="K45" s="71"/>
      <c r="L45" s="56"/>
    </row>
    <row r="46" spans="2:15" s="67" customFormat="1" ht="13.5" customHeight="1">
      <c r="B46" s="247" t="s">
        <v>2</v>
      </c>
      <c r="C46" s="22" t="s">
        <v>3</v>
      </c>
      <c r="D46" s="23" t="s">
        <v>4</v>
      </c>
      <c r="E46" s="23" t="s">
        <v>5</v>
      </c>
      <c r="F46" s="23" t="s">
        <v>6</v>
      </c>
      <c r="G46" s="23" t="s">
        <v>7</v>
      </c>
      <c r="H46" s="24" t="s">
        <v>8</v>
      </c>
      <c r="I46" s="24" t="s">
        <v>82</v>
      </c>
      <c r="J46" s="24" t="s">
        <v>9</v>
      </c>
      <c r="K46" s="248" t="s">
        <v>10</v>
      </c>
      <c r="L46" s="56"/>
      <c r="N46" s="26"/>
      <c r="O46" s="27"/>
    </row>
    <row r="47" spans="2:12" s="67" customFormat="1" ht="13.5" customHeight="1">
      <c r="B47" s="247"/>
      <c r="C47" s="28" t="s">
        <v>11</v>
      </c>
      <c r="D47" s="29" t="s">
        <v>12</v>
      </c>
      <c r="E47" s="29" t="s">
        <v>13</v>
      </c>
      <c r="F47" s="29" t="s">
        <v>14</v>
      </c>
      <c r="G47" s="29" t="s">
        <v>15</v>
      </c>
      <c r="H47" s="30" t="s">
        <v>16</v>
      </c>
      <c r="I47" s="30" t="s">
        <v>16</v>
      </c>
      <c r="J47" s="31" t="s">
        <v>17</v>
      </c>
      <c r="K47" s="248"/>
      <c r="L47" s="56"/>
    </row>
    <row r="48" spans="2:12" s="67" customFormat="1" ht="6" customHeight="1">
      <c r="B48" s="68"/>
      <c r="C48" s="69"/>
      <c r="D48" s="69"/>
      <c r="E48" s="72"/>
      <c r="F48" s="69"/>
      <c r="G48" s="69"/>
      <c r="H48" s="70"/>
      <c r="I48" s="70"/>
      <c r="J48" s="70"/>
      <c r="K48" s="71"/>
      <c r="L48" s="56"/>
    </row>
    <row r="49" spans="2:15" s="67" customFormat="1" ht="13.5" customHeight="1">
      <c r="B49" s="242">
        <v>1</v>
      </c>
      <c r="C49" s="39" t="s">
        <v>51</v>
      </c>
      <c r="D49" s="40" t="s">
        <v>61</v>
      </c>
      <c r="E49" s="61" t="s">
        <v>62</v>
      </c>
      <c r="F49" s="243" t="s">
        <v>28</v>
      </c>
      <c r="G49" s="40">
        <v>12</v>
      </c>
      <c r="H49" s="42">
        <v>1115</v>
      </c>
      <c r="I49" s="42">
        <v>1109</v>
      </c>
      <c r="J49" s="244">
        <f>SUM(H49,H50,I49,I50)</f>
        <v>4437</v>
      </c>
      <c r="K49" s="44">
        <f aca="true" t="shared" si="1" ref="K49:K56">(H49+I49)/G49</f>
        <v>185.33333333333334</v>
      </c>
      <c r="L49" s="56"/>
      <c r="N49" s="255" t="s">
        <v>83</v>
      </c>
      <c r="O49" s="32"/>
    </row>
    <row r="50" spans="2:14" s="67" customFormat="1" ht="13.5" customHeight="1">
      <c r="B50" s="242"/>
      <c r="C50" s="39" t="s">
        <v>51</v>
      </c>
      <c r="D50" s="40" t="s">
        <v>63</v>
      </c>
      <c r="E50" s="61" t="s">
        <v>64</v>
      </c>
      <c r="F50" s="243"/>
      <c r="G50" s="40">
        <v>12</v>
      </c>
      <c r="H50" s="42">
        <v>1162</v>
      </c>
      <c r="I50" s="42">
        <v>1051</v>
      </c>
      <c r="J50" s="244"/>
      <c r="K50" s="44">
        <f t="shared" si="1"/>
        <v>184.41666666666666</v>
      </c>
      <c r="L50" s="56"/>
      <c r="N50" s="255"/>
    </row>
    <row r="51" spans="2:14" s="67" customFormat="1" ht="13.5" customHeight="1">
      <c r="B51" s="242">
        <v>2</v>
      </c>
      <c r="C51" s="39" t="s">
        <v>51</v>
      </c>
      <c r="D51" s="40" t="s">
        <v>65</v>
      </c>
      <c r="E51" s="41" t="s">
        <v>66</v>
      </c>
      <c r="F51" s="243" t="s">
        <v>21</v>
      </c>
      <c r="G51" s="40">
        <v>12</v>
      </c>
      <c r="H51" s="42">
        <v>1152</v>
      </c>
      <c r="I51" s="42">
        <v>1039</v>
      </c>
      <c r="J51" s="244">
        <f>SUM(H51,H52,I51,I52)</f>
        <v>4329</v>
      </c>
      <c r="K51" s="44">
        <f t="shared" si="1"/>
        <v>182.58333333333334</v>
      </c>
      <c r="L51" s="56"/>
      <c r="N51" s="255" t="s">
        <v>83</v>
      </c>
    </row>
    <row r="52" spans="2:14" s="67" customFormat="1" ht="13.5" customHeight="1">
      <c r="B52" s="242"/>
      <c r="C52" s="39" t="s">
        <v>25</v>
      </c>
      <c r="D52" s="40" t="s">
        <v>67</v>
      </c>
      <c r="E52" s="41" t="s">
        <v>68</v>
      </c>
      <c r="F52" s="243"/>
      <c r="G52" s="40">
        <v>12</v>
      </c>
      <c r="H52" s="42">
        <v>1089</v>
      </c>
      <c r="I52" s="42">
        <v>1049</v>
      </c>
      <c r="J52" s="244"/>
      <c r="K52" s="44">
        <f t="shared" si="1"/>
        <v>178.16666666666666</v>
      </c>
      <c r="L52" s="56"/>
      <c r="N52" s="255"/>
    </row>
    <row r="53" spans="2:14" ht="13.5" customHeight="1">
      <c r="B53" s="242">
        <v>3</v>
      </c>
      <c r="C53" s="39" t="s">
        <v>51</v>
      </c>
      <c r="D53" s="40" t="s">
        <v>69</v>
      </c>
      <c r="E53" s="41" t="s">
        <v>70</v>
      </c>
      <c r="F53" s="243" t="s">
        <v>21</v>
      </c>
      <c r="G53" s="40">
        <v>12</v>
      </c>
      <c r="H53" s="42">
        <v>1108</v>
      </c>
      <c r="I53" s="42">
        <v>1024</v>
      </c>
      <c r="J53" s="244">
        <f>SUM(H53,H54,I53,I54)</f>
        <v>4317</v>
      </c>
      <c r="K53" s="44">
        <f t="shared" si="1"/>
        <v>177.66666666666666</v>
      </c>
      <c r="N53" s="255" t="s">
        <v>83</v>
      </c>
    </row>
    <row r="54" spans="2:14" ht="13.5" customHeight="1">
      <c r="B54" s="242"/>
      <c r="C54" s="39" t="s">
        <v>51</v>
      </c>
      <c r="D54" s="74" t="s">
        <v>71</v>
      </c>
      <c r="E54" s="75" t="s">
        <v>72</v>
      </c>
      <c r="F54" s="243"/>
      <c r="G54" s="40">
        <v>12</v>
      </c>
      <c r="H54" s="42">
        <v>1039</v>
      </c>
      <c r="I54" s="42">
        <v>1146</v>
      </c>
      <c r="J54" s="244"/>
      <c r="K54" s="44">
        <f t="shared" si="1"/>
        <v>182.08333333333334</v>
      </c>
      <c r="N54" s="255"/>
    </row>
    <row r="55" spans="2:14" ht="13.5" customHeight="1">
      <c r="B55" s="242">
        <v>4</v>
      </c>
      <c r="C55" s="39" t="s">
        <v>51</v>
      </c>
      <c r="D55" s="40" t="s">
        <v>73</v>
      </c>
      <c r="E55" s="40" t="s">
        <v>74</v>
      </c>
      <c r="F55" s="243" t="s">
        <v>21</v>
      </c>
      <c r="G55" s="40">
        <v>12</v>
      </c>
      <c r="H55" s="42">
        <v>904</v>
      </c>
      <c r="I55" s="42">
        <v>989</v>
      </c>
      <c r="J55" s="244">
        <f>SUM(H55,H56,I55,I56)</f>
        <v>3986</v>
      </c>
      <c r="K55" s="44">
        <f t="shared" si="1"/>
        <v>157.75</v>
      </c>
      <c r="N55" s="255" t="s">
        <v>83</v>
      </c>
    </row>
    <row r="56" spans="2:14" ht="13.5" customHeight="1">
      <c r="B56" s="242"/>
      <c r="C56" s="39" t="s">
        <v>51</v>
      </c>
      <c r="D56" s="40" t="s">
        <v>75</v>
      </c>
      <c r="E56" s="41" t="s">
        <v>76</v>
      </c>
      <c r="F56" s="243"/>
      <c r="G56" s="40">
        <v>12</v>
      </c>
      <c r="H56" s="42">
        <v>1080</v>
      </c>
      <c r="I56" s="42">
        <v>1013</v>
      </c>
      <c r="J56" s="244"/>
      <c r="K56" s="44">
        <f t="shared" si="1"/>
        <v>174.41666666666666</v>
      </c>
      <c r="N56" s="255"/>
    </row>
    <row r="57" spans="2:11" ht="13.5" customHeight="1">
      <c r="B57" s="90"/>
      <c r="C57" s="69"/>
      <c r="D57" s="69"/>
      <c r="E57" s="91"/>
      <c r="F57" s="69"/>
      <c r="G57" s="69"/>
      <c r="H57" s="88"/>
      <c r="I57" s="88"/>
      <c r="J57" s="63"/>
      <c r="K57" s="83"/>
    </row>
    <row r="58" ht="13.5" customHeight="1"/>
    <row r="59" spans="1:12" ht="12" customHeight="1">
      <c r="A59" s="246" t="s">
        <v>77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</row>
    <row r="60" ht="7.5" customHeight="1"/>
    <row r="61" spans="2:15" ht="13.5" customHeight="1">
      <c r="B61" s="247" t="s">
        <v>2</v>
      </c>
      <c r="C61" s="22" t="s">
        <v>3</v>
      </c>
      <c r="D61" s="23" t="s">
        <v>4</v>
      </c>
      <c r="E61" s="23" t="s">
        <v>5</v>
      </c>
      <c r="F61" s="23" t="s">
        <v>6</v>
      </c>
      <c r="G61" s="23" t="s">
        <v>7</v>
      </c>
      <c r="H61" s="24" t="s">
        <v>8</v>
      </c>
      <c r="I61" s="24" t="s">
        <v>82</v>
      </c>
      <c r="J61" s="24" t="s">
        <v>9</v>
      </c>
      <c r="K61" s="248" t="s">
        <v>10</v>
      </c>
      <c r="N61" s="26"/>
      <c r="O61" s="27"/>
    </row>
    <row r="62" spans="2:11" ht="13.5" customHeight="1">
      <c r="B62" s="247"/>
      <c r="C62" s="28" t="s">
        <v>11</v>
      </c>
      <c r="D62" s="29" t="s">
        <v>12</v>
      </c>
      <c r="E62" s="29" t="s">
        <v>13</v>
      </c>
      <c r="F62" s="29" t="s">
        <v>14</v>
      </c>
      <c r="G62" s="29" t="s">
        <v>15</v>
      </c>
      <c r="H62" s="30" t="s">
        <v>16</v>
      </c>
      <c r="I62" s="30" t="s">
        <v>16</v>
      </c>
      <c r="J62" s="31" t="s">
        <v>17</v>
      </c>
      <c r="K62" s="248"/>
    </row>
    <row r="63" ht="6" customHeight="1"/>
    <row r="64" spans="2:14" ht="13.5" customHeight="1">
      <c r="B64" s="38">
        <v>1</v>
      </c>
      <c r="C64" s="39" t="s">
        <v>51</v>
      </c>
      <c r="D64" s="40" t="s">
        <v>78</v>
      </c>
      <c r="E64" s="61" t="s">
        <v>79</v>
      </c>
      <c r="F64" s="73" t="s">
        <v>28</v>
      </c>
      <c r="G64" s="40">
        <v>12</v>
      </c>
      <c r="H64" s="42">
        <v>870</v>
      </c>
      <c r="I64" s="42">
        <v>966</v>
      </c>
      <c r="J64" s="43">
        <f>SUM(H64,I64)</f>
        <v>1836</v>
      </c>
      <c r="K64" s="44">
        <f>(H64+I64)/G64</f>
        <v>153</v>
      </c>
      <c r="N64" s="84" t="s">
        <v>83</v>
      </c>
    </row>
  </sheetData>
  <sheetProtection password="C73D" sheet="1" objects="1" selectLockedCells="1" selectUnlockedCells="1"/>
  <mergeCells count="65">
    <mergeCell ref="M1:M9"/>
    <mergeCell ref="B4:K4"/>
    <mergeCell ref="B6:K6"/>
    <mergeCell ref="B8:B9"/>
    <mergeCell ref="K8:K9"/>
    <mergeCell ref="B11:B12"/>
    <mergeCell ref="F11:F12"/>
    <mergeCell ref="J11:J12"/>
    <mergeCell ref="N11:N12"/>
    <mergeCell ref="A15:L15"/>
    <mergeCell ref="B17:B18"/>
    <mergeCell ref="K17:K18"/>
    <mergeCell ref="B20:B21"/>
    <mergeCell ref="F20:F21"/>
    <mergeCell ref="J20:J21"/>
    <mergeCell ref="N20:N21"/>
    <mergeCell ref="B22:B23"/>
    <mergeCell ref="F22:F23"/>
    <mergeCell ref="J22:J23"/>
    <mergeCell ref="N22:N23"/>
    <mergeCell ref="A27:L27"/>
    <mergeCell ref="A28:L28"/>
    <mergeCell ref="B29:B30"/>
    <mergeCell ref="K29:K30"/>
    <mergeCell ref="B32:B33"/>
    <mergeCell ref="F32:F33"/>
    <mergeCell ref="J32:J33"/>
    <mergeCell ref="N32:N33"/>
    <mergeCell ref="B34:B35"/>
    <mergeCell ref="F34:F35"/>
    <mergeCell ref="J34:J35"/>
    <mergeCell ref="N34:N35"/>
    <mergeCell ref="B36:B37"/>
    <mergeCell ref="F36:F37"/>
    <mergeCell ref="J36:J37"/>
    <mergeCell ref="N36:N37"/>
    <mergeCell ref="B38:B39"/>
    <mergeCell ref="F38:F39"/>
    <mergeCell ref="J38:J39"/>
    <mergeCell ref="N38:N39"/>
    <mergeCell ref="B40:B41"/>
    <mergeCell ref="F40:F41"/>
    <mergeCell ref="J40:J41"/>
    <mergeCell ref="A44:L44"/>
    <mergeCell ref="B46:B47"/>
    <mergeCell ref="K46:K47"/>
    <mergeCell ref="B49:B50"/>
    <mergeCell ref="F49:F50"/>
    <mergeCell ref="J49:J50"/>
    <mergeCell ref="N49:N50"/>
    <mergeCell ref="B51:B52"/>
    <mergeCell ref="F51:F52"/>
    <mergeCell ref="J51:J52"/>
    <mergeCell ref="N51:N52"/>
    <mergeCell ref="B53:B54"/>
    <mergeCell ref="F53:F54"/>
    <mergeCell ref="J53:J54"/>
    <mergeCell ref="N53:N54"/>
    <mergeCell ref="B55:B56"/>
    <mergeCell ref="F55:F56"/>
    <mergeCell ref="J55:J56"/>
    <mergeCell ref="N55:N56"/>
    <mergeCell ref="A59:L59"/>
    <mergeCell ref="B61:B62"/>
    <mergeCell ref="K61:K6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X6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92" customWidth="1"/>
    <col min="2" max="2" width="5.00390625" style="2" customWidth="1"/>
    <col min="3" max="3" width="17.8515625" style="2" customWidth="1"/>
    <col min="4" max="4" width="7.8515625" style="2" customWidth="1"/>
    <col min="5" max="5" width="16.28125" style="2" customWidth="1"/>
    <col min="6" max="6" width="4.7109375" style="2" customWidth="1"/>
    <col min="7" max="7" width="7.00390625" style="3" customWidth="1"/>
    <col min="8" max="8" width="5.8515625" style="3" customWidth="1"/>
    <col min="9" max="9" width="6.28125" style="4" customWidth="1"/>
    <col min="10" max="16384" width="9.140625" style="1" customWidth="1"/>
  </cols>
  <sheetData>
    <row r="1" spans="1:12" ht="15" customHeight="1">
      <c r="A1" s="6"/>
      <c r="B1" s="6"/>
      <c r="C1" s="6"/>
      <c r="D1" s="6"/>
      <c r="E1" s="6"/>
      <c r="F1" s="6"/>
      <c r="G1" s="6"/>
      <c r="H1" s="6"/>
      <c r="I1" s="6"/>
      <c r="J1" s="92"/>
      <c r="K1" s="92"/>
      <c r="L1" s="92"/>
    </row>
    <row r="2" spans="1:12" ht="12">
      <c r="A2" s="6"/>
      <c r="B2" s="6"/>
      <c r="C2" s="6"/>
      <c r="D2" s="6"/>
      <c r="E2" s="6"/>
      <c r="F2" s="6"/>
      <c r="G2" s="6"/>
      <c r="H2" s="6"/>
      <c r="I2" s="6"/>
      <c r="J2" s="92"/>
      <c r="K2" s="92"/>
      <c r="L2" s="92"/>
    </row>
    <row r="3" spans="1:12" ht="12">
      <c r="A3" s="6"/>
      <c r="B3" s="6"/>
      <c r="C3" s="6"/>
      <c r="D3" s="6"/>
      <c r="E3" s="6"/>
      <c r="F3" s="6"/>
      <c r="G3" s="6"/>
      <c r="H3" s="6"/>
      <c r="I3" s="6"/>
      <c r="J3" s="92"/>
      <c r="K3" s="92"/>
      <c r="L3" s="92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92"/>
      <c r="K4" s="92"/>
      <c r="L4" s="92"/>
    </row>
    <row r="5" spans="1:12" s="8" customFormat="1" ht="15" customHeight="1">
      <c r="A5" s="260" t="s">
        <v>84</v>
      </c>
      <c r="B5" s="260"/>
      <c r="C5" s="260"/>
      <c r="D5" s="260"/>
      <c r="E5" s="260"/>
      <c r="F5" s="260"/>
      <c r="G5" s="260"/>
      <c r="H5" s="260"/>
      <c r="I5" s="260"/>
      <c r="J5" s="260"/>
      <c r="K5" s="93"/>
      <c r="L5" s="93"/>
    </row>
    <row r="6" spans="1:12" s="2" customFormat="1" ht="6" customHeight="1">
      <c r="A6" s="94"/>
      <c r="B6" s="94"/>
      <c r="C6" s="94"/>
      <c r="D6" s="94"/>
      <c r="E6" s="94"/>
      <c r="F6" s="94"/>
      <c r="G6" s="95"/>
      <c r="H6" s="95"/>
      <c r="I6" s="96"/>
      <c r="J6" s="94"/>
      <c r="K6" s="94"/>
      <c r="L6" s="94"/>
    </row>
    <row r="7" spans="1:12" s="12" customFormat="1" ht="12.75" customHeight="1">
      <c r="A7" s="97"/>
      <c r="B7" s="256" t="s">
        <v>85</v>
      </c>
      <c r="C7" s="256"/>
      <c r="D7" s="256"/>
      <c r="E7" s="256"/>
      <c r="F7" s="256"/>
      <c r="G7" s="256"/>
      <c r="H7" s="256"/>
      <c r="I7" s="256"/>
      <c r="J7" s="97"/>
      <c r="K7" s="97"/>
      <c r="L7" s="97"/>
    </row>
    <row r="8" spans="1:12" s="12" customFormat="1" ht="6" customHeight="1">
      <c r="A8" s="97"/>
      <c r="B8" s="98"/>
      <c r="C8" s="99"/>
      <c r="D8" s="100"/>
      <c r="E8" s="101"/>
      <c r="F8" s="97"/>
      <c r="G8" s="102"/>
      <c r="H8" s="102"/>
      <c r="I8" s="103"/>
      <c r="J8" s="97"/>
      <c r="K8" s="97"/>
      <c r="L8" s="97"/>
    </row>
    <row r="9" spans="1:12" s="12" customFormat="1" ht="10.5" customHeight="1">
      <c r="A9" s="97"/>
      <c r="B9" s="251" t="s">
        <v>86</v>
      </c>
      <c r="C9" s="104" t="s">
        <v>4</v>
      </c>
      <c r="D9" s="104" t="s">
        <v>5</v>
      </c>
      <c r="E9" s="104" t="s">
        <v>6</v>
      </c>
      <c r="F9" s="104" t="s">
        <v>87</v>
      </c>
      <c r="G9" s="105" t="s">
        <v>88</v>
      </c>
      <c r="H9" s="105" t="s">
        <v>89</v>
      </c>
      <c r="I9" s="259" t="s">
        <v>10</v>
      </c>
      <c r="J9" s="26"/>
      <c r="K9" s="27"/>
      <c r="L9" s="97"/>
    </row>
    <row r="10" spans="1:12" s="12" customFormat="1" ht="10.5" customHeight="1">
      <c r="A10" s="97"/>
      <c r="B10" s="251"/>
      <c r="C10" s="106"/>
      <c r="D10" s="106"/>
      <c r="E10" s="106"/>
      <c r="F10" s="106"/>
      <c r="G10" s="107"/>
      <c r="H10" s="107"/>
      <c r="I10" s="259"/>
      <c r="J10" s="261"/>
      <c r="K10" s="261"/>
      <c r="L10" s="97"/>
    </row>
    <row r="11" spans="1:12" s="12" customFormat="1" ht="10.5" customHeight="1">
      <c r="A11" s="97"/>
      <c r="B11" s="251"/>
      <c r="C11" s="109" t="s">
        <v>12</v>
      </c>
      <c r="D11" s="109" t="s">
        <v>13</v>
      </c>
      <c r="E11" s="109" t="s">
        <v>14</v>
      </c>
      <c r="F11" s="109" t="s">
        <v>15</v>
      </c>
      <c r="G11" s="110" t="s">
        <v>90</v>
      </c>
      <c r="H11" s="110" t="s">
        <v>16</v>
      </c>
      <c r="I11" s="259"/>
      <c r="J11" s="261"/>
      <c r="K11" s="261"/>
      <c r="L11" s="97"/>
    </row>
    <row r="12" spans="1:12" s="12" customFormat="1" ht="6" customHeight="1">
      <c r="A12" s="97"/>
      <c r="B12" s="98"/>
      <c r="C12" s="99"/>
      <c r="D12" s="100"/>
      <c r="E12" s="101"/>
      <c r="F12" s="97"/>
      <c r="G12" s="102"/>
      <c r="H12" s="102"/>
      <c r="I12" s="103"/>
      <c r="J12" s="97"/>
      <c r="K12" s="97"/>
      <c r="L12" s="97"/>
    </row>
    <row r="13" spans="1:12" s="12" customFormat="1" ht="15" customHeight="1">
      <c r="A13" s="111"/>
      <c r="B13" s="38">
        <v>1</v>
      </c>
      <c r="C13" s="40" t="s">
        <v>19</v>
      </c>
      <c r="D13" s="41" t="s">
        <v>20</v>
      </c>
      <c r="E13" s="112" t="s">
        <v>21</v>
      </c>
      <c r="F13" s="40">
        <v>6</v>
      </c>
      <c r="G13" s="42">
        <v>1198</v>
      </c>
      <c r="H13" s="113">
        <f>SUM(G13:G13)</f>
        <v>1198</v>
      </c>
      <c r="I13" s="44">
        <f>H13/F13</f>
        <v>199.66666666666666</v>
      </c>
      <c r="J13" s="114">
        <v>500</v>
      </c>
      <c r="K13" s="97"/>
      <c r="L13" s="97"/>
    </row>
    <row r="14" spans="1:12" s="12" customFormat="1" ht="15" customHeight="1">
      <c r="A14" s="111"/>
      <c r="B14" s="38">
        <v>2</v>
      </c>
      <c r="C14" s="40" t="s">
        <v>22</v>
      </c>
      <c r="D14" s="40" t="s">
        <v>23</v>
      </c>
      <c r="E14" s="40" t="s">
        <v>21</v>
      </c>
      <c r="F14" s="40">
        <v>6</v>
      </c>
      <c r="G14" s="42">
        <v>1012</v>
      </c>
      <c r="H14" s="113">
        <f>SUM(G14:G14)</f>
        <v>1012</v>
      </c>
      <c r="I14" s="44">
        <f>H14/F14</f>
        <v>168.66666666666666</v>
      </c>
      <c r="J14" s="114">
        <v>400</v>
      </c>
      <c r="K14" s="97"/>
      <c r="L14" s="97"/>
    </row>
    <row r="15" spans="1:12" s="12" customFormat="1" ht="9.75" customHeight="1">
      <c r="A15" s="97"/>
      <c r="B15" s="115"/>
      <c r="C15" s="116"/>
      <c r="D15" s="101"/>
      <c r="E15" s="101"/>
      <c r="F15" s="97"/>
      <c r="G15" s="117"/>
      <c r="H15" s="117"/>
      <c r="I15" s="103"/>
      <c r="J15" s="97"/>
      <c r="K15" s="97"/>
      <c r="L15" s="97"/>
    </row>
    <row r="16" spans="1:12" s="12" customFormat="1" ht="12.75" customHeight="1">
      <c r="A16" s="97"/>
      <c r="B16" s="256" t="s">
        <v>91</v>
      </c>
      <c r="C16" s="256"/>
      <c r="D16" s="256"/>
      <c r="E16" s="256"/>
      <c r="F16" s="256"/>
      <c r="G16" s="256"/>
      <c r="H16" s="256"/>
      <c r="I16" s="256"/>
      <c r="J16" s="118"/>
      <c r="K16" s="97"/>
      <c r="L16" s="97"/>
    </row>
    <row r="17" spans="1:12" s="12" customFormat="1" ht="6" customHeight="1">
      <c r="A17" s="97"/>
      <c r="B17" s="258"/>
      <c r="C17" s="258"/>
      <c r="D17" s="258"/>
      <c r="E17" s="258"/>
      <c r="F17" s="258"/>
      <c r="G17" s="258"/>
      <c r="H17" s="258"/>
      <c r="I17" s="258"/>
      <c r="J17" s="97"/>
      <c r="K17" s="97"/>
      <c r="L17" s="97"/>
    </row>
    <row r="18" spans="1:12" s="21" customFormat="1" ht="10.5" customHeight="1">
      <c r="A18" s="119"/>
      <c r="B18" s="251" t="s">
        <v>86</v>
      </c>
      <c r="C18" s="104" t="s">
        <v>4</v>
      </c>
      <c r="D18" s="104" t="s">
        <v>5</v>
      </c>
      <c r="E18" s="104" t="s">
        <v>6</v>
      </c>
      <c r="F18" s="104" t="s">
        <v>87</v>
      </c>
      <c r="G18" s="105" t="s">
        <v>88</v>
      </c>
      <c r="H18" s="105" t="s">
        <v>89</v>
      </c>
      <c r="I18" s="259" t="s">
        <v>10</v>
      </c>
      <c r="J18" s="26"/>
      <c r="K18" s="27"/>
      <c r="L18" s="119"/>
    </row>
    <row r="19" spans="1:12" s="21" customFormat="1" ht="10.5" customHeight="1">
      <c r="A19" s="119"/>
      <c r="B19" s="251"/>
      <c r="C19" s="106"/>
      <c r="D19" s="106"/>
      <c r="E19" s="106"/>
      <c r="F19" s="106"/>
      <c r="G19" s="107"/>
      <c r="H19" s="107"/>
      <c r="I19" s="259"/>
      <c r="J19" s="26"/>
      <c r="K19" s="27"/>
      <c r="L19" s="119"/>
    </row>
    <row r="20" spans="1:12" s="21" customFormat="1" ht="10.5" customHeight="1">
      <c r="A20" s="119"/>
      <c r="B20" s="251"/>
      <c r="C20" s="109" t="s">
        <v>12</v>
      </c>
      <c r="D20" s="109" t="s">
        <v>13</v>
      </c>
      <c r="E20" s="109" t="s">
        <v>14</v>
      </c>
      <c r="F20" s="109" t="s">
        <v>15</v>
      </c>
      <c r="G20" s="110" t="s">
        <v>90</v>
      </c>
      <c r="H20" s="110" t="s">
        <v>16</v>
      </c>
      <c r="I20" s="259"/>
      <c r="J20" s="120"/>
      <c r="K20" s="119"/>
      <c r="L20" s="119"/>
    </row>
    <row r="21" spans="1:12" s="21" customFormat="1" ht="6" customHeight="1">
      <c r="A21" s="119"/>
      <c r="B21" s="121"/>
      <c r="C21" s="122"/>
      <c r="D21" s="122"/>
      <c r="E21" s="122"/>
      <c r="F21" s="122"/>
      <c r="G21" s="123"/>
      <c r="H21" s="123"/>
      <c r="I21" s="124"/>
      <c r="J21" s="119"/>
      <c r="K21" s="119"/>
      <c r="L21" s="119"/>
    </row>
    <row r="22" spans="1:128" s="79" customFormat="1" ht="15" customHeight="1">
      <c r="A22" s="111"/>
      <c r="B22" s="38">
        <v>1</v>
      </c>
      <c r="C22" s="40" t="s">
        <v>36</v>
      </c>
      <c r="D22" s="41" t="s">
        <v>37</v>
      </c>
      <c r="E22" s="112" t="s">
        <v>21</v>
      </c>
      <c r="F22" s="40">
        <v>6</v>
      </c>
      <c r="G22" s="42">
        <v>1191</v>
      </c>
      <c r="H22" s="113">
        <f>SUM(G22:G22)</f>
        <v>1191</v>
      </c>
      <c r="I22" s="44">
        <f>H22/F22</f>
        <v>198.5</v>
      </c>
      <c r="J22" s="114">
        <v>250</v>
      </c>
      <c r="K22" s="125"/>
      <c r="L22" s="125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</row>
    <row r="23" spans="1:128" s="79" customFormat="1" ht="15" customHeight="1">
      <c r="A23" s="111"/>
      <c r="B23" s="38">
        <v>2</v>
      </c>
      <c r="C23" s="40" t="s">
        <v>30</v>
      </c>
      <c r="D23" s="40" t="s">
        <v>31</v>
      </c>
      <c r="E23" s="112" t="s">
        <v>28</v>
      </c>
      <c r="F23" s="40">
        <v>6</v>
      </c>
      <c r="G23" s="42">
        <v>1154</v>
      </c>
      <c r="H23" s="113">
        <f>SUM(G23:G23)</f>
        <v>1154</v>
      </c>
      <c r="I23" s="44">
        <f>H23/F23</f>
        <v>192.33333333333334</v>
      </c>
      <c r="J23" s="114">
        <v>200</v>
      </c>
      <c r="K23" s="125"/>
      <c r="L23" s="125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</row>
    <row r="24" spans="1:12" s="49" customFormat="1" ht="15" customHeight="1">
      <c r="A24" s="111"/>
      <c r="B24" s="38">
        <v>3</v>
      </c>
      <c r="C24" s="40" t="s">
        <v>34</v>
      </c>
      <c r="D24" s="40" t="s">
        <v>35</v>
      </c>
      <c r="E24" s="112" t="s">
        <v>21</v>
      </c>
      <c r="F24" s="40">
        <v>6</v>
      </c>
      <c r="G24" s="42">
        <v>1096</v>
      </c>
      <c r="H24" s="113">
        <f>SUM(G24:G24)</f>
        <v>1096</v>
      </c>
      <c r="I24" s="44">
        <f>H24/F24</f>
        <v>182.66666666666666</v>
      </c>
      <c r="J24" s="114">
        <v>150</v>
      </c>
      <c r="K24" s="126"/>
      <c r="L24" s="127"/>
    </row>
    <row r="25" spans="1:12" s="49" customFormat="1" ht="15" customHeight="1">
      <c r="A25" s="111"/>
      <c r="B25" s="38">
        <v>4</v>
      </c>
      <c r="C25" s="40" t="s">
        <v>32</v>
      </c>
      <c r="D25" s="41" t="s">
        <v>33</v>
      </c>
      <c r="E25" s="40" t="s">
        <v>21</v>
      </c>
      <c r="F25" s="40">
        <v>6</v>
      </c>
      <c r="G25" s="42">
        <v>1087</v>
      </c>
      <c r="H25" s="113">
        <f>SUM(G25:G25)</f>
        <v>1087</v>
      </c>
      <c r="I25" s="44">
        <f>H25/F25</f>
        <v>181.16666666666666</v>
      </c>
      <c r="J25" s="114">
        <v>130</v>
      </c>
      <c r="K25" s="126"/>
      <c r="L25" s="127"/>
    </row>
    <row r="26" spans="1:12" s="49" customFormat="1" ht="9.75" customHeight="1">
      <c r="A26" s="100"/>
      <c r="B26" s="128"/>
      <c r="C26" s="129"/>
      <c r="D26" s="130"/>
      <c r="E26" s="129"/>
      <c r="F26" s="129"/>
      <c r="G26" s="131"/>
      <c r="H26" s="131"/>
      <c r="I26" s="132"/>
      <c r="J26" s="126"/>
      <c r="K26" s="126"/>
      <c r="L26" s="127"/>
    </row>
    <row r="27" spans="1:12" s="51" customFormat="1" ht="12.75" customHeight="1">
      <c r="A27" s="133"/>
      <c r="B27" s="256" t="s">
        <v>92</v>
      </c>
      <c r="C27" s="256"/>
      <c r="D27" s="256"/>
      <c r="E27" s="256"/>
      <c r="F27" s="256"/>
      <c r="G27" s="256"/>
      <c r="H27" s="256"/>
      <c r="I27" s="256"/>
      <c r="J27" s="133"/>
      <c r="K27" s="133"/>
      <c r="L27" s="133"/>
    </row>
    <row r="28" spans="1:12" s="51" customFormat="1" ht="6" customHeight="1">
      <c r="A28" s="133"/>
      <c r="B28" s="134"/>
      <c r="C28" s="108"/>
      <c r="D28" s="108"/>
      <c r="E28" s="108"/>
      <c r="F28" s="108"/>
      <c r="G28" s="135"/>
      <c r="H28" s="135"/>
      <c r="I28" s="136"/>
      <c r="J28" s="133"/>
      <c r="K28" s="133"/>
      <c r="L28" s="133"/>
    </row>
    <row r="29" spans="1:12" s="51" customFormat="1" ht="10.5" customHeight="1">
      <c r="A29" s="133"/>
      <c r="B29" s="251" t="s">
        <v>86</v>
      </c>
      <c r="C29" s="104" t="s">
        <v>4</v>
      </c>
      <c r="D29" s="104" t="s">
        <v>5</v>
      </c>
      <c r="E29" s="104" t="s">
        <v>6</v>
      </c>
      <c r="F29" s="104" t="s">
        <v>87</v>
      </c>
      <c r="G29" s="105" t="s">
        <v>88</v>
      </c>
      <c r="H29" s="105" t="s">
        <v>89</v>
      </c>
      <c r="I29" s="257" t="s">
        <v>10</v>
      </c>
      <c r="J29" s="26"/>
      <c r="K29" s="27"/>
      <c r="L29" s="133"/>
    </row>
    <row r="30" spans="1:12" s="51" customFormat="1" ht="10.5" customHeight="1">
      <c r="A30" s="133"/>
      <c r="B30" s="251"/>
      <c r="C30" s="106"/>
      <c r="D30" s="106"/>
      <c r="E30" s="106"/>
      <c r="F30" s="106"/>
      <c r="G30" s="107"/>
      <c r="H30" s="107"/>
      <c r="I30" s="257"/>
      <c r="J30" s="26"/>
      <c r="K30" s="27"/>
      <c r="L30" s="133"/>
    </row>
    <row r="31" spans="1:12" s="51" customFormat="1" ht="10.5" customHeight="1">
      <c r="A31" s="133"/>
      <c r="B31" s="251"/>
      <c r="C31" s="109" t="s">
        <v>12</v>
      </c>
      <c r="D31" s="109" t="s">
        <v>13</v>
      </c>
      <c r="E31" s="109" t="s">
        <v>14</v>
      </c>
      <c r="F31" s="109" t="s">
        <v>15</v>
      </c>
      <c r="G31" s="110" t="s">
        <v>90</v>
      </c>
      <c r="H31" s="110" t="s">
        <v>16</v>
      </c>
      <c r="I31" s="257"/>
      <c r="J31" s="120"/>
      <c r="K31" s="133"/>
      <c r="L31" s="133"/>
    </row>
    <row r="32" spans="1:12" s="51" customFormat="1" ht="6" customHeight="1">
      <c r="A32" s="133"/>
      <c r="B32" s="52"/>
      <c r="C32" s="32"/>
      <c r="D32" s="32"/>
      <c r="E32" s="32"/>
      <c r="F32" s="32"/>
      <c r="G32" s="35"/>
      <c r="H32" s="65"/>
      <c r="I32" s="55"/>
      <c r="J32" s="133"/>
      <c r="K32" s="133"/>
      <c r="L32" s="133"/>
    </row>
    <row r="33" spans="1:12" s="51" customFormat="1" ht="15" customHeight="1">
      <c r="A33" s="111"/>
      <c r="B33" s="38">
        <v>1</v>
      </c>
      <c r="C33" s="40" t="s">
        <v>41</v>
      </c>
      <c r="D33" s="61" t="s">
        <v>42</v>
      </c>
      <c r="E33" s="112" t="s">
        <v>28</v>
      </c>
      <c r="F33" s="40">
        <v>6</v>
      </c>
      <c r="G33" s="42">
        <v>1219</v>
      </c>
      <c r="H33" s="113">
        <f aca="true" t="shared" si="0" ref="H33:H42">SUM(G33:G33)</f>
        <v>1219</v>
      </c>
      <c r="I33" s="44">
        <f aca="true" t="shared" si="1" ref="I33:I42">H33/F33</f>
        <v>203.16666666666666</v>
      </c>
      <c r="J33" s="114">
        <v>250</v>
      </c>
      <c r="K33" s="133"/>
      <c r="L33" s="133"/>
    </row>
    <row r="34" spans="1:12" s="51" customFormat="1" ht="15" customHeight="1">
      <c r="A34" s="111"/>
      <c r="B34" s="38">
        <v>2</v>
      </c>
      <c r="C34" s="40" t="s">
        <v>39</v>
      </c>
      <c r="D34" s="41" t="s">
        <v>40</v>
      </c>
      <c r="E34" s="112" t="s">
        <v>28</v>
      </c>
      <c r="F34" s="40">
        <v>6</v>
      </c>
      <c r="G34" s="42">
        <v>1183</v>
      </c>
      <c r="H34" s="113">
        <f t="shared" si="0"/>
        <v>1183</v>
      </c>
      <c r="I34" s="44">
        <f t="shared" si="1"/>
        <v>197.16666666666666</v>
      </c>
      <c r="J34" s="114">
        <v>200</v>
      </c>
      <c r="K34" s="133"/>
      <c r="L34" s="133"/>
    </row>
    <row r="35" spans="1:12" s="51" customFormat="1" ht="15" customHeight="1">
      <c r="A35" s="111"/>
      <c r="B35" s="38">
        <v>3</v>
      </c>
      <c r="C35" s="40" t="s">
        <v>56</v>
      </c>
      <c r="D35" s="61" t="s">
        <v>57</v>
      </c>
      <c r="E35" s="112" t="s">
        <v>21</v>
      </c>
      <c r="F35" s="40">
        <v>6</v>
      </c>
      <c r="G35" s="42">
        <v>1086</v>
      </c>
      <c r="H35" s="113">
        <f t="shared" si="0"/>
        <v>1086</v>
      </c>
      <c r="I35" s="44">
        <f t="shared" si="1"/>
        <v>181</v>
      </c>
      <c r="J35" s="114">
        <v>150</v>
      </c>
      <c r="K35" s="133"/>
      <c r="L35" s="133"/>
    </row>
    <row r="36" spans="1:12" s="51" customFormat="1" ht="15" customHeight="1">
      <c r="A36" s="111"/>
      <c r="B36" s="38">
        <v>4</v>
      </c>
      <c r="C36" s="40" t="s">
        <v>49</v>
      </c>
      <c r="D36" s="61" t="s">
        <v>50</v>
      </c>
      <c r="E36" s="112" t="s">
        <v>28</v>
      </c>
      <c r="F36" s="40">
        <v>6</v>
      </c>
      <c r="G36" s="42">
        <v>1084</v>
      </c>
      <c r="H36" s="113">
        <f t="shared" si="0"/>
        <v>1084</v>
      </c>
      <c r="I36" s="44">
        <f t="shared" si="1"/>
        <v>180.66666666666666</v>
      </c>
      <c r="J36" s="114">
        <v>130</v>
      </c>
      <c r="K36" s="133"/>
      <c r="L36" s="133"/>
    </row>
    <row r="37" spans="1:12" s="51" customFormat="1" ht="15" customHeight="1">
      <c r="A37" s="111"/>
      <c r="B37" s="38">
        <v>5</v>
      </c>
      <c r="C37" s="40" t="s">
        <v>43</v>
      </c>
      <c r="D37" s="61" t="s">
        <v>44</v>
      </c>
      <c r="E37" s="40" t="s">
        <v>21</v>
      </c>
      <c r="F37" s="40">
        <v>6</v>
      </c>
      <c r="G37" s="42">
        <v>1079</v>
      </c>
      <c r="H37" s="113">
        <f t="shared" si="0"/>
        <v>1079</v>
      </c>
      <c r="I37" s="44">
        <f t="shared" si="1"/>
        <v>179.83333333333334</v>
      </c>
      <c r="J37" s="114">
        <v>120</v>
      </c>
      <c r="K37" s="133"/>
      <c r="L37" s="133"/>
    </row>
    <row r="38" spans="1:12" s="51" customFormat="1" ht="15" customHeight="1">
      <c r="A38" s="111"/>
      <c r="B38" s="38">
        <v>6</v>
      </c>
      <c r="C38" s="40" t="s">
        <v>26</v>
      </c>
      <c r="D38" s="66" t="s">
        <v>27</v>
      </c>
      <c r="E38" s="40" t="s">
        <v>28</v>
      </c>
      <c r="F38" s="40">
        <v>6</v>
      </c>
      <c r="G38" s="42">
        <v>1056</v>
      </c>
      <c r="H38" s="113">
        <f t="shared" si="0"/>
        <v>1056</v>
      </c>
      <c r="I38" s="44">
        <f t="shared" si="1"/>
        <v>176</v>
      </c>
      <c r="J38" s="114">
        <v>110</v>
      </c>
      <c r="K38" s="133"/>
      <c r="L38" s="133"/>
    </row>
    <row r="39" spans="1:12" s="51" customFormat="1" ht="15" customHeight="1">
      <c r="A39" s="111"/>
      <c r="B39" s="38">
        <v>7</v>
      </c>
      <c r="C39" s="40" t="s">
        <v>45</v>
      </c>
      <c r="D39" s="61" t="s">
        <v>46</v>
      </c>
      <c r="E39" s="40" t="s">
        <v>21</v>
      </c>
      <c r="F39" s="40">
        <v>6</v>
      </c>
      <c r="G39" s="42">
        <v>1053</v>
      </c>
      <c r="H39" s="113">
        <f t="shared" si="0"/>
        <v>1053</v>
      </c>
      <c r="I39" s="44">
        <f t="shared" si="1"/>
        <v>175.5</v>
      </c>
      <c r="J39" s="114">
        <v>100</v>
      </c>
      <c r="K39" s="133"/>
      <c r="L39" s="133"/>
    </row>
    <row r="40" spans="1:12" s="51" customFormat="1" ht="15" customHeight="1">
      <c r="A40" s="111"/>
      <c r="B40" s="38">
        <v>8</v>
      </c>
      <c r="C40" s="40" t="s">
        <v>47</v>
      </c>
      <c r="D40" s="61" t="s">
        <v>48</v>
      </c>
      <c r="E40" s="40" t="s">
        <v>28</v>
      </c>
      <c r="F40" s="40">
        <v>6</v>
      </c>
      <c r="G40" s="42">
        <v>1022</v>
      </c>
      <c r="H40" s="113">
        <f t="shared" si="0"/>
        <v>1022</v>
      </c>
      <c r="I40" s="44">
        <f t="shared" si="1"/>
        <v>170.33333333333334</v>
      </c>
      <c r="J40" s="114">
        <v>80</v>
      </c>
      <c r="K40" s="133"/>
      <c r="L40" s="133"/>
    </row>
    <row r="41" spans="1:12" s="51" customFormat="1" ht="15" customHeight="1">
      <c r="A41" s="111"/>
      <c r="B41" s="38">
        <v>9</v>
      </c>
      <c r="C41" s="40" t="s">
        <v>54</v>
      </c>
      <c r="D41" s="61" t="s">
        <v>55</v>
      </c>
      <c r="E41" s="112" t="s">
        <v>28</v>
      </c>
      <c r="F41" s="40">
        <v>6</v>
      </c>
      <c r="G41" s="42">
        <v>1022</v>
      </c>
      <c r="H41" s="113">
        <f t="shared" si="0"/>
        <v>1022</v>
      </c>
      <c r="I41" s="44">
        <f t="shared" si="1"/>
        <v>170.33333333333334</v>
      </c>
      <c r="J41" s="114">
        <v>70</v>
      </c>
      <c r="K41" s="133"/>
      <c r="L41" s="133"/>
    </row>
    <row r="42" spans="1:12" s="51" customFormat="1" ht="15" customHeight="1">
      <c r="A42" s="111"/>
      <c r="B42" s="38">
        <v>10</v>
      </c>
      <c r="C42" s="40" t="s">
        <v>58</v>
      </c>
      <c r="D42" s="61" t="s">
        <v>59</v>
      </c>
      <c r="E42" s="112" t="s">
        <v>21</v>
      </c>
      <c r="F42" s="40">
        <v>6</v>
      </c>
      <c r="G42" s="42">
        <v>833</v>
      </c>
      <c r="H42" s="113">
        <f t="shared" si="0"/>
        <v>833</v>
      </c>
      <c r="I42" s="44">
        <f t="shared" si="1"/>
        <v>138.83333333333334</v>
      </c>
      <c r="J42" s="114">
        <v>70</v>
      </c>
      <c r="K42" s="133"/>
      <c r="L42" s="133"/>
    </row>
    <row r="43" spans="1:12" s="51" customFormat="1" ht="9.75" customHeight="1">
      <c r="A43" s="133"/>
      <c r="B43" s="128"/>
      <c r="C43" s="129"/>
      <c r="D43" s="130"/>
      <c r="E43" s="129"/>
      <c r="F43" s="129"/>
      <c r="G43" s="131"/>
      <c r="H43" s="131"/>
      <c r="I43" s="132"/>
      <c r="J43" s="133"/>
      <c r="K43" s="133"/>
      <c r="L43" s="133"/>
    </row>
    <row r="44" spans="1:12" s="67" customFormat="1" ht="12.75" customHeight="1">
      <c r="A44" s="137"/>
      <c r="B44" s="256" t="s">
        <v>93</v>
      </c>
      <c r="C44" s="256"/>
      <c r="D44" s="256"/>
      <c r="E44" s="256"/>
      <c r="F44" s="256"/>
      <c r="G44" s="256"/>
      <c r="H44" s="256"/>
      <c r="I44" s="256"/>
      <c r="J44" s="137"/>
      <c r="K44" s="137"/>
      <c r="L44" s="137"/>
    </row>
    <row r="45" spans="1:12" s="67" customFormat="1" ht="6" customHeight="1">
      <c r="A45" s="137"/>
      <c r="B45" s="58"/>
      <c r="C45" s="80"/>
      <c r="D45" s="138"/>
      <c r="E45" s="80"/>
      <c r="F45" s="80"/>
      <c r="G45" s="139"/>
      <c r="H45" s="139"/>
      <c r="I45" s="140"/>
      <c r="J45" s="137"/>
      <c r="K45" s="137"/>
      <c r="L45" s="137"/>
    </row>
    <row r="46" spans="1:12" s="67" customFormat="1" ht="10.5" customHeight="1">
      <c r="A46" s="137"/>
      <c r="B46" s="251" t="s">
        <v>86</v>
      </c>
      <c r="C46" s="104" t="s">
        <v>4</v>
      </c>
      <c r="D46" s="104" t="s">
        <v>5</v>
      </c>
      <c r="E46" s="104" t="s">
        <v>6</v>
      </c>
      <c r="F46" s="104" t="s">
        <v>87</v>
      </c>
      <c r="G46" s="105" t="s">
        <v>88</v>
      </c>
      <c r="H46" s="105" t="s">
        <v>89</v>
      </c>
      <c r="I46" s="257" t="s">
        <v>10</v>
      </c>
      <c r="J46" s="26"/>
      <c r="K46" s="27"/>
      <c r="L46" s="137"/>
    </row>
    <row r="47" spans="1:12" s="67" customFormat="1" ht="10.5" customHeight="1">
      <c r="A47" s="137"/>
      <c r="B47" s="251"/>
      <c r="C47" s="106"/>
      <c r="D47" s="106"/>
      <c r="E47" s="106"/>
      <c r="F47" s="106"/>
      <c r="G47" s="107"/>
      <c r="H47" s="107"/>
      <c r="I47" s="257"/>
      <c r="J47" s="26"/>
      <c r="K47" s="27"/>
      <c r="L47" s="137"/>
    </row>
    <row r="48" spans="1:12" s="67" customFormat="1" ht="10.5" customHeight="1">
      <c r="A48" s="137"/>
      <c r="B48" s="251"/>
      <c r="C48" s="109" t="s">
        <v>12</v>
      </c>
      <c r="D48" s="109" t="s">
        <v>13</v>
      </c>
      <c r="E48" s="109" t="s">
        <v>14</v>
      </c>
      <c r="F48" s="109" t="s">
        <v>15</v>
      </c>
      <c r="G48" s="110" t="s">
        <v>90</v>
      </c>
      <c r="H48" s="110" t="s">
        <v>16</v>
      </c>
      <c r="I48" s="257"/>
      <c r="J48" s="120"/>
      <c r="K48" s="137"/>
      <c r="L48" s="137"/>
    </row>
    <row r="49" spans="1:12" s="67" customFormat="1" ht="6" customHeight="1">
      <c r="A49" s="137"/>
      <c r="B49" s="68"/>
      <c r="C49" s="69"/>
      <c r="D49" s="72"/>
      <c r="E49" s="69"/>
      <c r="F49" s="69"/>
      <c r="G49" s="70"/>
      <c r="H49" s="70"/>
      <c r="I49" s="71"/>
      <c r="J49" s="137"/>
      <c r="K49" s="137"/>
      <c r="L49" s="137"/>
    </row>
    <row r="50" spans="1:12" s="67" customFormat="1" ht="15" customHeight="1">
      <c r="A50" s="111"/>
      <c r="B50" s="38">
        <v>1</v>
      </c>
      <c r="C50" s="40" t="s">
        <v>63</v>
      </c>
      <c r="D50" s="61" t="s">
        <v>64</v>
      </c>
      <c r="E50" s="40" t="s">
        <v>28</v>
      </c>
      <c r="F50" s="40">
        <v>6</v>
      </c>
      <c r="G50" s="42">
        <v>1162</v>
      </c>
      <c r="H50" s="113">
        <f aca="true" t="shared" si="2" ref="H50:H58">SUM(G50:G50)</f>
        <v>1162</v>
      </c>
      <c r="I50" s="44">
        <f aca="true" t="shared" si="3" ref="I50:I58">H50/F50</f>
        <v>193.66666666666666</v>
      </c>
      <c r="J50" s="114">
        <v>250</v>
      </c>
      <c r="K50" s="137"/>
      <c r="L50" s="137"/>
    </row>
    <row r="51" spans="1:12" s="67" customFormat="1" ht="15" customHeight="1">
      <c r="A51" s="111"/>
      <c r="B51" s="38">
        <v>2</v>
      </c>
      <c r="C51" s="40" t="s">
        <v>65</v>
      </c>
      <c r="D51" s="41" t="s">
        <v>66</v>
      </c>
      <c r="E51" s="40" t="s">
        <v>21</v>
      </c>
      <c r="F51" s="40">
        <v>6</v>
      </c>
      <c r="G51" s="42">
        <v>1152</v>
      </c>
      <c r="H51" s="113">
        <f t="shared" si="2"/>
        <v>1152</v>
      </c>
      <c r="I51" s="44">
        <f t="shared" si="3"/>
        <v>192</v>
      </c>
      <c r="J51" s="114">
        <v>200</v>
      </c>
      <c r="K51" s="137"/>
      <c r="L51" s="137"/>
    </row>
    <row r="52" spans="1:12" s="67" customFormat="1" ht="15" customHeight="1">
      <c r="A52" s="111"/>
      <c r="B52" s="38">
        <v>3</v>
      </c>
      <c r="C52" s="40" t="s">
        <v>61</v>
      </c>
      <c r="D52" s="61" t="s">
        <v>62</v>
      </c>
      <c r="E52" s="112" t="s">
        <v>28</v>
      </c>
      <c r="F52" s="40">
        <v>6</v>
      </c>
      <c r="G52" s="42">
        <v>1115</v>
      </c>
      <c r="H52" s="113">
        <f t="shared" si="2"/>
        <v>1115</v>
      </c>
      <c r="I52" s="44">
        <f t="shared" si="3"/>
        <v>185.83333333333334</v>
      </c>
      <c r="J52" s="114">
        <v>150</v>
      </c>
      <c r="K52" s="137"/>
      <c r="L52" s="137"/>
    </row>
    <row r="53" spans="1:12" s="67" customFormat="1" ht="15" customHeight="1">
      <c r="A53" s="111"/>
      <c r="B53" s="38">
        <v>4</v>
      </c>
      <c r="C53" s="40" t="s">
        <v>69</v>
      </c>
      <c r="D53" s="41" t="s">
        <v>70</v>
      </c>
      <c r="E53" s="112" t="s">
        <v>21</v>
      </c>
      <c r="F53" s="40">
        <v>6</v>
      </c>
      <c r="G53" s="42">
        <v>1108</v>
      </c>
      <c r="H53" s="113">
        <f t="shared" si="2"/>
        <v>1108</v>
      </c>
      <c r="I53" s="44">
        <f t="shared" si="3"/>
        <v>184.66666666666666</v>
      </c>
      <c r="J53" s="114">
        <v>130</v>
      </c>
      <c r="K53" s="137"/>
      <c r="L53" s="137"/>
    </row>
    <row r="54" spans="1:12" s="67" customFormat="1" ht="15" customHeight="1">
      <c r="A54" s="111"/>
      <c r="B54" s="38">
        <v>5</v>
      </c>
      <c r="C54" s="40" t="s">
        <v>67</v>
      </c>
      <c r="D54" s="41" t="s">
        <v>68</v>
      </c>
      <c r="E54" s="112" t="s">
        <v>21</v>
      </c>
      <c r="F54" s="40">
        <v>6</v>
      </c>
      <c r="G54" s="42">
        <v>1089</v>
      </c>
      <c r="H54" s="113">
        <f t="shared" si="2"/>
        <v>1089</v>
      </c>
      <c r="I54" s="44">
        <f t="shared" si="3"/>
        <v>181.5</v>
      </c>
      <c r="J54" s="114">
        <v>120</v>
      </c>
      <c r="K54" s="137"/>
      <c r="L54" s="137"/>
    </row>
    <row r="55" spans="1:12" s="67" customFormat="1" ht="15" customHeight="1">
      <c r="A55" s="111"/>
      <c r="B55" s="38">
        <v>6</v>
      </c>
      <c r="C55" s="47" t="s">
        <v>75</v>
      </c>
      <c r="D55" s="41" t="s">
        <v>76</v>
      </c>
      <c r="E55" s="112" t="s">
        <v>21</v>
      </c>
      <c r="F55" s="40">
        <v>6</v>
      </c>
      <c r="G55" s="42">
        <v>1080</v>
      </c>
      <c r="H55" s="113">
        <f t="shared" si="2"/>
        <v>1080</v>
      </c>
      <c r="I55" s="44">
        <f t="shared" si="3"/>
        <v>180</v>
      </c>
      <c r="J55" s="114">
        <v>110</v>
      </c>
      <c r="K55" s="137"/>
      <c r="L55" s="137"/>
    </row>
    <row r="56" spans="1:12" s="67" customFormat="1" ht="15" customHeight="1">
      <c r="A56" s="111"/>
      <c r="B56" s="38">
        <v>7</v>
      </c>
      <c r="C56" s="40" t="s">
        <v>71</v>
      </c>
      <c r="D56" s="75" t="s">
        <v>72</v>
      </c>
      <c r="E56" s="112" t="s">
        <v>21</v>
      </c>
      <c r="F56" s="40">
        <v>6</v>
      </c>
      <c r="G56" s="42">
        <v>1039</v>
      </c>
      <c r="H56" s="113">
        <f t="shared" si="2"/>
        <v>1039</v>
      </c>
      <c r="I56" s="44">
        <f t="shared" si="3"/>
        <v>173.16666666666666</v>
      </c>
      <c r="J56" s="114">
        <v>100</v>
      </c>
      <c r="K56" s="137"/>
      <c r="L56" s="137"/>
    </row>
    <row r="57" spans="1:12" s="67" customFormat="1" ht="15" customHeight="1">
      <c r="A57" s="111"/>
      <c r="B57" s="38">
        <v>8</v>
      </c>
      <c r="C57" s="40" t="s">
        <v>52</v>
      </c>
      <c r="D57" s="61" t="s">
        <v>53</v>
      </c>
      <c r="E57" s="112" t="s">
        <v>28</v>
      </c>
      <c r="F57" s="40">
        <v>6</v>
      </c>
      <c r="G57" s="42">
        <v>1024</v>
      </c>
      <c r="H57" s="113">
        <f t="shared" si="2"/>
        <v>1024</v>
      </c>
      <c r="I57" s="44">
        <f t="shared" si="3"/>
        <v>170.66666666666666</v>
      </c>
      <c r="J57" s="114">
        <v>80</v>
      </c>
      <c r="K57" s="137"/>
      <c r="L57" s="137"/>
    </row>
    <row r="58" spans="1:12" s="67" customFormat="1" ht="15" customHeight="1">
      <c r="A58" s="111"/>
      <c r="B58" s="38">
        <v>9</v>
      </c>
      <c r="C58" s="40" t="s">
        <v>73</v>
      </c>
      <c r="D58" s="40" t="s">
        <v>74</v>
      </c>
      <c r="E58" s="40" t="s">
        <v>21</v>
      </c>
      <c r="F58" s="40">
        <v>6</v>
      </c>
      <c r="G58" s="42">
        <v>904</v>
      </c>
      <c r="H58" s="113">
        <f t="shared" si="2"/>
        <v>904</v>
      </c>
      <c r="I58" s="44">
        <f t="shared" si="3"/>
        <v>150.66666666666666</v>
      </c>
      <c r="J58" s="114">
        <v>70</v>
      </c>
      <c r="K58" s="137"/>
      <c r="L58" s="137"/>
    </row>
    <row r="59" spans="2:12" ht="15" customHeight="1">
      <c r="B59" s="128"/>
      <c r="C59" s="141"/>
      <c r="D59" s="141"/>
      <c r="E59" s="141"/>
      <c r="F59" s="141"/>
      <c r="G59" s="142"/>
      <c r="H59" s="142"/>
      <c r="I59" s="143"/>
      <c r="J59" s="92"/>
      <c r="K59" s="92"/>
      <c r="L59" s="92"/>
    </row>
    <row r="60" spans="2:12" ht="15" customHeight="1">
      <c r="B60" s="256" t="s">
        <v>94</v>
      </c>
      <c r="C60" s="256"/>
      <c r="D60" s="256"/>
      <c r="E60" s="256"/>
      <c r="F60" s="256"/>
      <c r="G60" s="256"/>
      <c r="H60" s="256"/>
      <c r="I60" s="256"/>
      <c r="J60" s="92"/>
      <c r="K60" s="92"/>
      <c r="L60" s="92"/>
    </row>
    <row r="61" spans="2:12" ht="6" customHeight="1">
      <c r="B61" s="85"/>
      <c r="C61" s="141"/>
      <c r="D61" s="141"/>
      <c r="E61" s="141"/>
      <c r="F61" s="141"/>
      <c r="G61" s="142"/>
      <c r="H61" s="142"/>
      <c r="I61" s="143"/>
      <c r="J61" s="92"/>
      <c r="K61" s="92"/>
      <c r="L61" s="92"/>
    </row>
    <row r="62" spans="2:12" ht="10.5" customHeight="1">
      <c r="B62" s="251" t="s">
        <v>86</v>
      </c>
      <c r="C62" s="104" t="s">
        <v>4</v>
      </c>
      <c r="D62" s="104" t="s">
        <v>5</v>
      </c>
      <c r="E62" s="104" t="s">
        <v>6</v>
      </c>
      <c r="F62" s="104" t="s">
        <v>87</v>
      </c>
      <c r="G62" s="105" t="s">
        <v>88</v>
      </c>
      <c r="H62" s="105" t="s">
        <v>89</v>
      </c>
      <c r="I62" s="257" t="s">
        <v>10</v>
      </c>
      <c r="J62" s="92"/>
      <c r="K62" s="92"/>
      <c r="L62" s="92"/>
    </row>
    <row r="63" spans="2:12" ht="10.5" customHeight="1">
      <c r="B63" s="251"/>
      <c r="C63" s="106"/>
      <c r="D63" s="106"/>
      <c r="E63" s="106"/>
      <c r="F63" s="106"/>
      <c r="G63" s="107"/>
      <c r="H63" s="107"/>
      <c r="I63" s="257"/>
      <c r="J63" s="92"/>
      <c r="K63" s="92"/>
      <c r="L63" s="92"/>
    </row>
    <row r="64" spans="2:12" ht="10.5" customHeight="1">
      <c r="B64" s="251"/>
      <c r="C64" s="109" t="s">
        <v>12</v>
      </c>
      <c r="D64" s="109" t="s">
        <v>13</v>
      </c>
      <c r="E64" s="109" t="s">
        <v>14</v>
      </c>
      <c r="F64" s="109" t="s">
        <v>15</v>
      </c>
      <c r="G64" s="110" t="s">
        <v>90</v>
      </c>
      <c r="H64" s="110" t="s">
        <v>16</v>
      </c>
      <c r="I64" s="257"/>
      <c r="J64" s="92"/>
      <c r="K64" s="92"/>
      <c r="L64" s="92"/>
    </row>
    <row r="65" ht="6" customHeight="1"/>
    <row r="66" spans="1:10" ht="13.5">
      <c r="A66" s="111"/>
      <c r="B66" s="38">
        <v>1</v>
      </c>
      <c r="C66" s="40" t="s">
        <v>78</v>
      </c>
      <c r="D66" s="61" t="s">
        <v>79</v>
      </c>
      <c r="E66" s="73" t="s">
        <v>28</v>
      </c>
      <c r="F66" s="40">
        <v>6</v>
      </c>
      <c r="G66" s="42">
        <v>870</v>
      </c>
      <c r="H66" s="113">
        <f>SUM(G66:G66)</f>
        <v>870</v>
      </c>
      <c r="I66" s="44">
        <f>H66/F66</f>
        <v>145</v>
      </c>
      <c r="J66" s="114">
        <v>250</v>
      </c>
    </row>
  </sheetData>
  <sheetProtection password="C73D" sheet="1" objects="1" selectLockedCells="1" selectUnlockedCells="1"/>
  <mergeCells count="18">
    <mergeCell ref="A5:J5"/>
    <mergeCell ref="B7:I7"/>
    <mergeCell ref="B9:B11"/>
    <mergeCell ref="I9:I11"/>
    <mergeCell ref="J10:K11"/>
    <mergeCell ref="B16:I16"/>
    <mergeCell ref="B17:I17"/>
    <mergeCell ref="B18:B20"/>
    <mergeCell ref="I18:I20"/>
    <mergeCell ref="B27:I27"/>
    <mergeCell ref="B29:B31"/>
    <mergeCell ref="I29:I31"/>
    <mergeCell ref="B44:I44"/>
    <mergeCell ref="B46:B48"/>
    <mergeCell ref="I46:I48"/>
    <mergeCell ref="B60:I60"/>
    <mergeCell ref="B62:B64"/>
    <mergeCell ref="I62:I6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X66"/>
  <sheetViews>
    <sheetView workbookViewId="0" topLeftCell="A20">
      <selection activeCell="A1" sqref="A1"/>
    </sheetView>
  </sheetViews>
  <sheetFormatPr defaultColWidth="9.140625" defaultRowHeight="12.75"/>
  <cols>
    <col min="1" max="1" width="7.140625" style="92" customWidth="1"/>
    <col min="2" max="2" width="5.00390625" style="2" customWidth="1"/>
    <col min="3" max="3" width="17.8515625" style="2" customWidth="1"/>
    <col min="4" max="4" width="7.8515625" style="2" customWidth="1"/>
    <col min="5" max="5" width="16.28125" style="2" customWidth="1"/>
    <col min="6" max="6" width="4.7109375" style="2" customWidth="1"/>
    <col min="7" max="7" width="7.00390625" style="3" customWidth="1"/>
    <col min="8" max="8" width="5.8515625" style="3" customWidth="1"/>
    <col min="9" max="9" width="6.28125" style="4" customWidth="1"/>
    <col min="10" max="16384" width="9.140625" style="1" customWidth="1"/>
  </cols>
  <sheetData>
    <row r="1" spans="1:12" ht="15" customHeight="1">
      <c r="A1" s="6"/>
      <c r="B1" s="6"/>
      <c r="C1" s="6"/>
      <c r="D1" s="6"/>
      <c r="E1" s="6"/>
      <c r="F1" s="6"/>
      <c r="G1" s="6"/>
      <c r="H1" s="6"/>
      <c r="I1" s="6"/>
      <c r="J1" s="92"/>
      <c r="K1" s="92"/>
      <c r="L1" s="92"/>
    </row>
    <row r="2" spans="1:12" ht="12">
      <c r="A2" s="6"/>
      <c r="B2" s="6"/>
      <c r="C2" s="6"/>
      <c r="D2" s="6"/>
      <c r="E2" s="6"/>
      <c r="F2" s="6"/>
      <c r="G2" s="6"/>
      <c r="H2" s="6"/>
      <c r="I2" s="6"/>
      <c r="J2" s="92"/>
      <c r="K2" s="92"/>
      <c r="L2" s="92"/>
    </row>
    <row r="3" spans="1:12" ht="12">
      <c r="A3" s="6"/>
      <c r="B3" s="6"/>
      <c r="C3" s="6"/>
      <c r="D3" s="6"/>
      <c r="E3" s="6"/>
      <c r="F3" s="6"/>
      <c r="G3" s="6"/>
      <c r="H3" s="6"/>
      <c r="I3" s="6"/>
      <c r="J3" s="92"/>
      <c r="K3" s="92"/>
      <c r="L3" s="92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92"/>
      <c r="K4" s="92"/>
      <c r="L4" s="92"/>
    </row>
    <row r="5" spans="1:12" s="8" customFormat="1" ht="15" customHeight="1">
      <c r="A5" s="260" t="s">
        <v>95</v>
      </c>
      <c r="B5" s="260"/>
      <c r="C5" s="260"/>
      <c r="D5" s="260"/>
      <c r="E5" s="260"/>
      <c r="F5" s="260"/>
      <c r="G5" s="260"/>
      <c r="H5" s="260"/>
      <c r="I5" s="260"/>
      <c r="J5" s="260"/>
      <c r="K5" s="93"/>
      <c r="L5" s="93"/>
    </row>
    <row r="6" spans="1:12" s="2" customFormat="1" ht="6" customHeight="1">
      <c r="A6" s="94"/>
      <c r="B6" s="94"/>
      <c r="C6" s="94"/>
      <c r="D6" s="94"/>
      <c r="E6" s="94"/>
      <c r="F6" s="94"/>
      <c r="G6" s="95"/>
      <c r="H6" s="95"/>
      <c r="I6" s="96"/>
      <c r="J6" s="94"/>
      <c r="K6" s="94"/>
      <c r="L6" s="94"/>
    </row>
    <row r="7" spans="1:12" s="12" customFormat="1" ht="12.75" customHeight="1">
      <c r="A7" s="97"/>
      <c r="B7" s="256" t="s">
        <v>85</v>
      </c>
      <c r="C7" s="256"/>
      <c r="D7" s="256"/>
      <c r="E7" s="256"/>
      <c r="F7" s="256"/>
      <c r="G7" s="256"/>
      <c r="H7" s="256"/>
      <c r="I7" s="256"/>
      <c r="J7" s="97"/>
      <c r="K7" s="97"/>
      <c r="L7" s="97"/>
    </row>
    <row r="8" spans="1:12" s="12" customFormat="1" ht="6" customHeight="1">
      <c r="A8" s="97"/>
      <c r="B8" s="98"/>
      <c r="C8" s="99"/>
      <c r="D8" s="100"/>
      <c r="E8" s="101"/>
      <c r="F8" s="97"/>
      <c r="G8" s="102"/>
      <c r="H8" s="102"/>
      <c r="I8" s="103"/>
      <c r="J8" s="97"/>
      <c r="K8" s="97"/>
      <c r="L8" s="97"/>
    </row>
    <row r="9" spans="1:12" s="12" customFormat="1" ht="10.5" customHeight="1">
      <c r="A9" s="97"/>
      <c r="B9" s="251" t="s">
        <v>86</v>
      </c>
      <c r="C9" s="104" t="s">
        <v>4</v>
      </c>
      <c r="D9" s="104" t="s">
        <v>5</v>
      </c>
      <c r="E9" s="104" t="s">
        <v>6</v>
      </c>
      <c r="F9" s="104" t="s">
        <v>87</v>
      </c>
      <c r="G9" s="105" t="s">
        <v>88</v>
      </c>
      <c r="H9" s="105" t="s">
        <v>89</v>
      </c>
      <c r="I9" s="259" t="s">
        <v>10</v>
      </c>
      <c r="J9" s="26"/>
      <c r="K9" s="27"/>
      <c r="L9" s="97"/>
    </row>
    <row r="10" spans="1:12" s="12" customFormat="1" ht="10.5" customHeight="1">
      <c r="A10" s="97"/>
      <c r="B10" s="251"/>
      <c r="C10" s="106"/>
      <c r="D10" s="106"/>
      <c r="E10" s="106"/>
      <c r="F10" s="106"/>
      <c r="G10" s="107"/>
      <c r="H10" s="107"/>
      <c r="I10" s="259"/>
      <c r="J10" s="261"/>
      <c r="K10" s="261"/>
      <c r="L10" s="97"/>
    </row>
    <row r="11" spans="1:12" s="12" customFormat="1" ht="10.5" customHeight="1">
      <c r="A11" s="97"/>
      <c r="B11" s="251"/>
      <c r="C11" s="109" t="s">
        <v>12</v>
      </c>
      <c r="D11" s="109" t="s">
        <v>13</v>
      </c>
      <c r="E11" s="109" t="s">
        <v>14</v>
      </c>
      <c r="F11" s="109" t="s">
        <v>15</v>
      </c>
      <c r="G11" s="110" t="s">
        <v>96</v>
      </c>
      <c r="H11" s="110" t="s">
        <v>16</v>
      </c>
      <c r="I11" s="259"/>
      <c r="J11" s="261"/>
      <c r="K11" s="261"/>
      <c r="L11" s="97"/>
    </row>
    <row r="12" spans="1:12" s="12" customFormat="1" ht="6" customHeight="1">
      <c r="A12" s="97"/>
      <c r="B12" s="98"/>
      <c r="C12" s="99"/>
      <c r="D12" s="100"/>
      <c r="E12" s="101"/>
      <c r="F12" s="97"/>
      <c r="G12" s="102"/>
      <c r="H12" s="102"/>
      <c r="I12" s="103"/>
      <c r="J12" s="97"/>
      <c r="K12" s="97"/>
      <c r="L12" s="97"/>
    </row>
    <row r="13" spans="1:12" s="12" customFormat="1" ht="15" customHeight="1">
      <c r="A13" s="111"/>
      <c r="B13" s="38">
        <v>1</v>
      </c>
      <c r="C13" s="40" t="s">
        <v>19</v>
      </c>
      <c r="D13" s="41" t="s">
        <v>20</v>
      </c>
      <c r="E13" s="112" t="s">
        <v>21</v>
      </c>
      <c r="F13" s="40">
        <v>6</v>
      </c>
      <c r="G13" s="42">
        <v>1372</v>
      </c>
      <c r="H13" s="113">
        <f>SUM(G13:G13)</f>
        <v>1372</v>
      </c>
      <c r="I13" s="44">
        <f>H13/F13</f>
        <v>228.66666666666666</v>
      </c>
      <c r="J13" s="114">
        <v>500</v>
      </c>
      <c r="K13" s="97"/>
      <c r="L13" s="97"/>
    </row>
    <row r="14" spans="1:12" s="12" customFormat="1" ht="15" customHeight="1">
      <c r="A14" s="111"/>
      <c r="B14" s="38">
        <v>2</v>
      </c>
      <c r="C14" s="40" t="s">
        <v>22</v>
      </c>
      <c r="D14" s="40" t="s">
        <v>23</v>
      </c>
      <c r="E14" s="40" t="s">
        <v>21</v>
      </c>
      <c r="F14" s="40">
        <v>6</v>
      </c>
      <c r="G14" s="42">
        <v>1195</v>
      </c>
      <c r="H14" s="113">
        <f>SUM(G14:G14)</f>
        <v>1195</v>
      </c>
      <c r="I14" s="44">
        <f>H14/F14</f>
        <v>199.16666666666666</v>
      </c>
      <c r="J14" s="114">
        <v>400</v>
      </c>
      <c r="K14" s="97"/>
      <c r="L14" s="97"/>
    </row>
    <row r="15" spans="1:12" s="12" customFormat="1" ht="9.75" customHeight="1">
      <c r="A15" s="97"/>
      <c r="B15" s="115"/>
      <c r="C15" s="116"/>
      <c r="D15" s="101"/>
      <c r="E15" s="101"/>
      <c r="F15" s="97"/>
      <c r="G15" s="117"/>
      <c r="H15" s="117"/>
      <c r="I15" s="103"/>
      <c r="J15" s="97"/>
      <c r="K15" s="97"/>
      <c r="L15" s="97"/>
    </row>
    <row r="16" spans="1:12" s="12" customFormat="1" ht="12.75" customHeight="1">
      <c r="A16" s="97"/>
      <c r="B16" s="256" t="s">
        <v>91</v>
      </c>
      <c r="C16" s="256"/>
      <c r="D16" s="256"/>
      <c r="E16" s="256"/>
      <c r="F16" s="256"/>
      <c r="G16" s="256"/>
      <c r="H16" s="256"/>
      <c r="I16" s="256"/>
      <c r="J16" s="118"/>
      <c r="K16" s="97"/>
      <c r="L16" s="97"/>
    </row>
    <row r="17" spans="1:12" s="12" customFormat="1" ht="6" customHeight="1">
      <c r="A17" s="97"/>
      <c r="B17" s="258"/>
      <c r="C17" s="258"/>
      <c r="D17" s="258"/>
      <c r="E17" s="258"/>
      <c r="F17" s="258"/>
      <c r="G17" s="258"/>
      <c r="H17" s="258"/>
      <c r="I17" s="258"/>
      <c r="J17" s="97"/>
      <c r="K17" s="97"/>
      <c r="L17" s="97"/>
    </row>
    <row r="18" spans="1:12" s="21" customFormat="1" ht="10.5" customHeight="1">
      <c r="A18" s="119"/>
      <c r="B18" s="251" t="s">
        <v>86</v>
      </c>
      <c r="C18" s="104" t="s">
        <v>4</v>
      </c>
      <c r="D18" s="104" t="s">
        <v>5</v>
      </c>
      <c r="E18" s="104" t="s">
        <v>6</v>
      </c>
      <c r="F18" s="104" t="s">
        <v>87</v>
      </c>
      <c r="G18" s="105" t="s">
        <v>88</v>
      </c>
      <c r="H18" s="105" t="s">
        <v>89</v>
      </c>
      <c r="I18" s="259" t="s">
        <v>10</v>
      </c>
      <c r="J18" s="26"/>
      <c r="K18" s="27"/>
      <c r="L18" s="119"/>
    </row>
    <row r="19" spans="1:12" s="21" customFormat="1" ht="10.5" customHeight="1">
      <c r="A19" s="119"/>
      <c r="B19" s="251"/>
      <c r="C19" s="106"/>
      <c r="D19" s="106"/>
      <c r="E19" s="106"/>
      <c r="F19" s="106"/>
      <c r="G19" s="107"/>
      <c r="H19" s="107"/>
      <c r="I19" s="259"/>
      <c r="J19" s="26"/>
      <c r="K19" s="27"/>
      <c r="L19" s="119"/>
    </row>
    <row r="20" spans="1:12" s="21" customFormat="1" ht="10.5" customHeight="1">
      <c r="A20" s="119"/>
      <c r="B20" s="251"/>
      <c r="C20" s="109" t="s">
        <v>12</v>
      </c>
      <c r="D20" s="109" t="s">
        <v>13</v>
      </c>
      <c r="E20" s="109" t="s">
        <v>14</v>
      </c>
      <c r="F20" s="109" t="s">
        <v>15</v>
      </c>
      <c r="G20" s="110" t="s">
        <v>96</v>
      </c>
      <c r="H20" s="110" t="s">
        <v>16</v>
      </c>
      <c r="I20" s="259"/>
      <c r="J20" s="120"/>
      <c r="K20" s="119"/>
      <c r="L20" s="119"/>
    </row>
    <row r="21" spans="1:12" s="21" customFormat="1" ht="6" customHeight="1">
      <c r="A21" s="119"/>
      <c r="B21" s="121"/>
      <c r="C21" s="122"/>
      <c r="D21" s="122"/>
      <c r="E21" s="122"/>
      <c r="F21" s="122"/>
      <c r="G21" s="123"/>
      <c r="H21" s="123"/>
      <c r="I21" s="124"/>
      <c r="J21" s="119"/>
      <c r="K21" s="119"/>
      <c r="L21" s="119"/>
    </row>
    <row r="22" spans="1:128" s="79" customFormat="1" ht="15" customHeight="1">
      <c r="A22" s="111"/>
      <c r="B22" s="38">
        <v>1</v>
      </c>
      <c r="C22" s="40" t="s">
        <v>36</v>
      </c>
      <c r="D22" s="41" t="s">
        <v>37</v>
      </c>
      <c r="E22" s="112" t="s">
        <v>21</v>
      </c>
      <c r="F22" s="40">
        <v>6</v>
      </c>
      <c r="G22" s="42">
        <v>1252</v>
      </c>
      <c r="H22" s="113">
        <f>SUM(G22:G22)</f>
        <v>1252</v>
      </c>
      <c r="I22" s="44">
        <f>H22/F22</f>
        <v>208.66666666666666</v>
      </c>
      <c r="J22" s="114">
        <v>250</v>
      </c>
      <c r="K22" s="125"/>
      <c r="L22" s="125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</row>
    <row r="23" spans="1:128" s="79" customFormat="1" ht="15" customHeight="1">
      <c r="A23" s="111"/>
      <c r="B23" s="38">
        <v>2</v>
      </c>
      <c r="C23" s="40" t="s">
        <v>34</v>
      </c>
      <c r="D23" s="40" t="s">
        <v>35</v>
      </c>
      <c r="E23" s="112" t="s">
        <v>21</v>
      </c>
      <c r="F23" s="40">
        <v>6</v>
      </c>
      <c r="G23" s="42">
        <v>1162</v>
      </c>
      <c r="H23" s="113">
        <f>SUM(G23:G23)</f>
        <v>1162</v>
      </c>
      <c r="I23" s="44">
        <f>H23/F23</f>
        <v>193.66666666666666</v>
      </c>
      <c r="J23" s="114">
        <v>200</v>
      </c>
      <c r="K23" s="125"/>
      <c r="L23" s="125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</row>
    <row r="24" spans="1:12" s="49" customFormat="1" ht="15" customHeight="1">
      <c r="A24" s="111"/>
      <c r="B24" s="38">
        <v>3</v>
      </c>
      <c r="C24" s="40" t="s">
        <v>32</v>
      </c>
      <c r="D24" s="41" t="s">
        <v>33</v>
      </c>
      <c r="E24" s="112" t="s">
        <v>21</v>
      </c>
      <c r="F24" s="40">
        <v>6</v>
      </c>
      <c r="G24" s="42">
        <v>1125</v>
      </c>
      <c r="H24" s="113">
        <f>SUM(G24:G24)</f>
        <v>1125</v>
      </c>
      <c r="I24" s="44">
        <f>H24/F24</f>
        <v>187.5</v>
      </c>
      <c r="J24" s="114">
        <v>150</v>
      </c>
      <c r="K24" s="126"/>
      <c r="L24" s="127"/>
    </row>
    <row r="25" spans="1:12" s="49" customFormat="1" ht="15" customHeight="1">
      <c r="A25" s="111"/>
      <c r="B25" s="38">
        <v>4</v>
      </c>
      <c r="C25" s="40" t="s">
        <v>30</v>
      </c>
      <c r="D25" s="40" t="s">
        <v>31</v>
      </c>
      <c r="E25" s="40" t="s">
        <v>28</v>
      </c>
      <c r="F25" s="40">
        <v>6</v>
      </c>
      <c r="G25" s="42">
        <v>956</v>
      </c>
      <c r="H25" s="113">
        <f>SUM(G25:G25)</f>
        <v>956</v>
      </c>
      <c r="I25" s="44">
        <f>H25/F25</f>
        <v>159.33333333333334</v>
      </c>
      <c r="J25" s="114">
        <v>130</v>
      </c>
      <c r="K25" s="126"/>
      <c r="L25" s="127"/>
    </row>
    <row r="26" spans="1:12" s="49" customFormat="1" ht="9.75" customHeight="1">
      <c r="A26" s="100"/>
      <c r="B26" s="128"/>
      <c r="C26" s="129"/>
      <c r="D26" s="130"/>
      <c r="E26" s="129"/>
      <c r="F26" s="129"/>
      <c r="G26" s="131"/>
      <c r="H26" s="131"/>
      <c r="I26" s="132"/>
      <c r="J26" s="126"/>
      <c r="K26" s="126"/>
      <c r="L26" s="127"/>
    </row>
    <row r="27" spans="1:12" s="51" customFormat="1" ht="12.75" customHeight="1">
      <c r="A27" s="133"/>
      <c r="B27" s="256" t="s">
        <v>92</v>
      </c>
      <c r="C27" s="256"/>
      <c r="D27" s="256"/>
      <c r="E27" s="256"/>
      <c r="F27" s="256"/>
      <c r="G27" s="256"/>
      <c r="H27" s="256"/>
      <c r="I27" s="256"/>
      <c r="J27" s="133"/>
      <c r="K27" s="133"/>
      <c r="L27" s="133"/>
    </row>
    <row r="28" spans="1:12" s="51" customFormat="1" ht="6" customHeight="1">
      <c r="A28" s="133"/>
      <c r="B28" s="134"/>
      <c r="C28" s="108"/>
      <c r="D28" s="108"/>
      <c r="E28" s="108"/>
      <c r="F28" s="108"/>
      <c r="G28" s="135"/>
      <c r="H28" s="135"/>
      <c r="I28" s="136"/>
      <c r="J28" s="133"/>
      <c r="K28" s="133"/>
      <c r="L28" s="133"/>
    </row>
    <row r="29" spans="1:12" s="51" customFormat="1" ht="10.5" customHeight="1">
      <c r="A29" s="133"/>
      <c r="B29" s="251" t="s">
        <v>86</v>
      </c>
      <c r="C29" s="104" t="s">
        <v>4</v>
      </c>
      <c r="D29" s="104" t="s">
        <v>5</v>
      </c>
      <c r="E29" s="104" t="s">
        <v>6</v>
      </c>
      <c r="F29" s="104" t="s">
        <v>87</v>
      </c>
      <c r="G29" s="105" t="s">
        <v>88</v>
      </c>
      <c r="H29" s="105" t="s">
        <v>89</v>
      </c>
      <c r="I29" s="257" t="s">
        <v>10</v>
      </c>
      <c r="J29" s="26"/>
      <c r="K29" s="27"/>
      <c r="L29" s="133"/>
    </row>
    <row r="30" spans="1:12" s="51" customFormat="1" ht="10.5" customHeight="1">
      <c r="A30" s="133"/>
      <c r="B30" s="251"/>
      <c r="C30" s="106"/>
      <c r="D30" s="106"/>
      <c r="E30" s="106"/>
      <c r="F30" s="106"/>
      <c r="G30" s="107"/>
      <c r="H30" s="107"/>
      <c r="I30" s="257"/>
      <c r="J30" s="26"/>
      <c r="K30" s="27"/>
      <c r="L30" s="133"/>
    </row>
    <row r="31" spans="1:12" s="51" customFormat="1" ht="10.5" customHeight="1">
      <c r="A31" s="133"/>
      <c r="B31" s="251"/>
      <c r="C31" s="109" t="s">
        <v>12</v>
      </c>
      <c r="D31" s="109" t="s">
        <v>13</v>
      </c>
      <c r="E31" s="109" t="s">
        <v>14</v>
      </c>
      <c r="F31" s="109" t="s">
        <v>15</v>
      </c>
      <c r="G31" s="110" t="s">
        <v>96</v>
      </c>
      <c r="H31" s="110" t="s">
        <v>16</v>
      </c>
      <c r="I31" s="257"/>
      <c r="J31" s="120"/>
      <c r="K31" s="133"/>
      <c r="L31" s="133"/>
    </row>
    <row r="32" spans="1:12" s="51" customFormat="1" ht="6" customHeight="1">
      <c r="A32" s="133"/>
      <c r="B32" s="52"/>
      <c r="C32" s="32"/>
      <c r="D32" s="32"/>
      <c r="E32" s="32"/>
      <c r="F32" s="32"/>
      <c r="G32" s="65"/>
      <c r="H32" s="65"/>
      <c r="I32" s="55"/>
      <c r="J32" s="133"/>
      <c r="K32" s="133"/>
      <c r="L32" s="133"/>
    </row>
    <row r="33" spans="1:12" s="51" customFormat="1" ht="15" customHeight="1">
      <c r="A33" s="111"/>
      <c r="B33" s="38">
        <v>1</v>
      </c>
      <c r="C33" s="40" t="s">
        <v>56</v>
      </c>
      <c r="D33" s="61" t="s">
        <v>57</v>
      </c>
      <c r="E33" s="112" t="s">
        <v>21</v>
      </c>
      <c r="F33" s="40">
        <v>6</v>
      </c>
      <c r="G33" s="42">
        <v>1167</v>
      </c>
      <c r="H33" s="113">
        <f aca="true" t="shared" si="0" ref="H33:H42">SUM(G33:G33)</f>
        <v>1167</v>
      </c>
      <c r="I33" s="44">
        <f aca="true" t="shared" si="1" ref="I33:I42">H33/F33</f>
        <v>194.5</v>
      </c>
      <c r="J33" s="114">
        <v>250</v>
      </c>
      <c r="K33" s="133"/>
      <c r="L33" s="133"/>
    </row>
    <row r="34" spans="1:12" s="51" customFormat="1" ht="15" customHeight="1">
      <c r="A34" s="111"/>
      <c r="B34" s="38">
        <v>2</v>
      </c>
      <c r="C34" s="40" t="s">
        <v>47</v>
      </c>
      <c r="D34" s="61" t="s">
        <v>48</v>
      </c>
      <c r="E34" s="112" t="s">
        <v>28</v>
      </c>
      <c r="F34" s="40">
        <v>6</v>
      </c>
      <c r="G34" s="42">
        <v>1114</v>
      </c>
      <c r="H34" s="113">
        <f t="shared" si="0"/>
        <v>1114</v>
      </c>
      <c r="I34" s="44">
        <f t="shared" si="1"/>
        <v>185.66666666666666</v>
      </c>
      <c r="J34" s="114">
        <v>200</v>
      </c>
      <c r="K34" s="133"/>
      <c r="L34" s="133"/>
    </row>
    <row r="35" spans="1:12" s="51" customFormat="1" ht="15" customHeight="1">
      <c r="A35" s="111"/>
      <c r="B35" s="38">
        <v>3</v>
      </c>
      <c r="C35" s="40" t="s">
        <v>39</v>
      </c>
      <c r="D35" s="41" t="s">
        <v>40</v>
      </c>
      <c r="E35" s="112" t="s">
        <v>28</v>
      </c>
      <c r="F35" s="40">
        <v>6</v>
      </c>
      <c r="G35" s="42">
        <v>1106</v>
      </c>
      <c r="H35" s="113">
        <f t="shared" si="0"/>
        <v>1106</v>
      </c>
      <c r="I35" s="44">
        <f t="shared" si="1"/>
        <v>184.33333333333334</v>
      </c>
      <c r="J35" s="114">
        <v>150</v>
      </c>
      <c r="K35" s="133"/>
      <c r="L35" s="133"/>
    </row>
    <row r="36" spans="1:12" s="51" customFormat="1" ht="15" customHeight="1">
      <c r="A36" s="111"/>
      <c r="B36" s="38">
        <v>4</v>
      </c>
      <c r="C36" s="40" t="s">
        <v>49</v>
      </c>
      <c r="D36" s="61" t="s">
        <v>50</v>
      </c>
      <c r="E36" s="112" t="s">
        <v>28</v>
      </c>
      <c r="F36" s="40">
        <v>6</v>
      </c>
      <c r="G36" s="42">
        <v>1105</v>
      </c>
      <c r="H36" s="113">
        <f t="shared" si="0"/>
        <v>1105</v>
      </c>
      <c r="I36" s="44">
        <f t="shared" si="1"/>
        <v>184.16666666666666</v>
      </c>
      <c r="J36" s="114">
        <v>130</v>
      </c>
      <c r="K36" s="133"/>
      <c r="L36" s="133"/>
    </row>
    <row r="37" spans="1:12" s="51" customFormat="1" ht="15" customHeight="1">
      <c r="A37" s="111"/>
      <c r="B37" s="38">
        <v>5</v>
      </c>
      <c r="C37" s="40" t="s">
        <v>45</v>
      </c>
      <c r="D37" s="61" t="s">
        <v>46</v>
      </c>
      <c r="E37" s="40" t="s">
        <v>21</v>
      </c>
      <c r="F37" s="40">
        <v>6</v>
      </c>
      <c r="G37" s="42">
        <v>1092</v>
      </c>
      <c r="H37" s="113">
        <f t="shared" si="0"/>
        <v>1092</v>
      </c>
      <c r="I37" s="44">
        <f t="shared" si="1"/>
        <v>182</v>
      </c>
      <c r="J37" s="114">
        <v>120</v>
      </c>
      <c r="K37" s="133"/>
      <c r="L37" s="133"/>
    </row>
    <row r="38" spans="1:12" s="51" customFormat="1" ht="15" customHeight="1">
      <c r="A38" s="111"/>
      <c r="B38" s="38">
        <v>6</v>
      </c>
      <c r="C38" s="40" t="s">
        <v>43</v>
      </c>
      <c r="D38" s="66" t="s">
        <v>44</v>
      </c>
      <c r="E38" s="40" t="s">
        <v>21</v>
      </c>
      <c r="F38" s="40">
        <v>6</v>
      </c>
      <c r="G38" s="42">
        <v>1072</v>
      </c>
      <c r="H38" s="113">
        <f t="shared" si="0"/>
        <v>1072</v>
      </c>
      <c r="I38" s="44">
        <f t="shared" si="1"/>
        <v>178.66666666666666</v>
      </c>
      <c r="J38" s="114">
        <v>110</v>
      </c>
      <c r="K38" s="133"/>
      <c r="L38" s="133"/>
    </row>
    <row r="39" spans="1:12" s="51" customFormat="1" ht="15" customHeight="1">
      <c r="A39" s="111"/>
      <c r="B39" s="38">
        <v>7</v>
      </c>
      <c r="C39" s="40" t="s">
        <v>41</v>
      </c>
      <c r="D39" s="61" t="s">
        <v>42</v>
      </c>
      <c r="E39" s="40" t="s">
        <v>28</v>
      </c>
      <c r="F39" s="40">
        <v>6</v>
      </c>
      <c r="G39" s="42">
        <v>1060</v>
      </c>
      <c r="H39" s="113">
        <f t="shared" si="0"/>
        <v>1060</v>
      </c>
      <c r="I39" s="44">
        <f t="shared" si="1"/>
        <v>176.66666666666666</v>
      </c>
      <c r="J39" s="114">
        <v>100</v>
      </c>
      <c r="K39" s="133"/>
      <c r="L39" s="133"/>
    </row>
    <row r="40" spans="1:12" s="51" customFormat="1" ht="15" customHeight="1">
      <c r="A40" s="111"/>
      <c r="B40" s="38">
        <v>8</v>
      </c>
      <c r="C40" s="40" t="s">
        <v>26</v>
      </c>
      <c r="D40" s="61" t="s">
        <v>27</v>
      </c>
      <c r="E40" s="40" t="s">
        <v>28</v>
      </c>
      <c r="F40" s="40">
        <v>6</v>
      </c>
      <c r="G40" s="42">
        <v>1032</v>
      </c>
      <c r="H40" s="113">
        <f t="shared" si="0"/>
        <v>1032</v>
      </c>
      <c r="I40" s="44">
        <f t="shared" si="1"/>
        <v>172</v>
      </c>
      <c r="J40" s="114">
        <v>80</v>
      </c>
      <c r="K40" s="133"/>
      <c r="L40" s="133"/>
    </row>
    <row r="41" spans="1:12" s="51" customFormat="1" ht="15" customHeight="1">
      <c r="A41" s="111"/>
      <c r="B41" s="38">
        <v>9</v>
      </c>
      <c r="C41" s="40" t="s">
        <v>54</v>
      </c>
      <c r="D41" s="61" t="s">
        <v>55</v>
      </c>
      <c r="E41" s="112" t="s">
        <v>28</v>
      </c>
      <c r="F41" s="40">
        <v>6</v>
      </c>
      <c r="G41" s="42">
        <v>908</v>
      </c>
      <c r="H41" s="113">
        <f t="shared" si="0"/>
        <v>908</v>
      </c>
      <c r="I41" s="44">
        <f t="shared" si="1"/>
        <v>151.33333333333334</v>
      </c>
      <c r="J41" s="114">
        <v>70</v>
      </c>
      <c r="K41" s="133"/>
      <c r="L41" s="133"/>
    </row>
    <row r="42" spans="1:12" s="51" customFormat="1" ht="15" customHeight="1">
      <c r="A42" s="111"/>
      <c r="B42" s="38">
        <v>10</v>
      </c>
      <c r="C42" s="40" t="s">
        <v>58</v>
      </c>
      <c r="D42" s="61" t="s">
        <v>59</v>
      </c>
      <c r="E42" s="112" t="s">
        <v>21</v>
      </c>
      <c r="F42" s="40">
        <v>6</v>
      </c>
      <c r="G42" s="42">
        <v>867</v>
      </c>
      <c r="H42" s="113">
        <f t="shared" si="0"/>
        <v>867</v>
      </c>
      <c r="I42" s="44">
        <f t="shared" si="1"/>
        <v>144.5</v>
      </c>
      <c r="J42" s="114">
        <v>70</v>
      </c>
      <c r="K42" s="133"/>
      <c r="L42" s="133"/>
    </row>
    <row r="43" spans="1:12" s="51" customFormat="1" ht="9.75" customHeight="1">
      <c r="A43" s="133"/>
      <c r="B43" s="128"/>
      <c r="C43" s="129"/>
      <c r="D43" s="130"/>
      <c r="E43" s="129"/>
      <c r="F43" s="129"/>
      <c r="G43" s="131"/>
      <c r="H43" s="131"/>
      <c r="I43" s="132"/>
      <c r="J43" s="133"/>
      <c r="K43" s="133"/>
      <c r="L43" s="133"/>
    </row>
    <row r="44" spans="1:12" s="67" customFormat="1" ht="12.75" customHeight="1">
      <c r="A44" s="137"/>
      <c r="B44" s="256" t="s">
        <v>93</v>
      </c>
      <c r="C44" s="256"/>
      <c r="D44" s="256"/>
      <c r="E44" s="256"/>
      <c r="F44" s="256"/>
      <c r="G44" s="256"/>
      <c r="H44" s="256"/>
      <c r="I44" s="256"/>
      <c r="J44" s="137"/>
      <c r="K44" s="137"/>
      <c r="L44" s="137"/>
    </row>
    <row r="45" spans="1:12" s="67" customFormat="1" ht="6" customHeight="1">
      <c r="A45" s="137"/>
      <c r="B45" s="58"/>
      <c r="C45" s="80"/>
      <c r="D45" s="138"/>
      <c r="E45" s="80"/>
      <c r="F45" s="80"/>
      <c r="G45" s="139"/>
      <c r="H45" s="139"/>
      <c r="I45" s="140"/>
      <c r="J45" s="137"/>
      <c r="K45" s="137"/>
      <c r="L45" s="137"/>
    </row>
    <row r="46" spans="1:12" s="67" customFormat="1" ht="10.5" customHeight="1">
      <c r="A46" s="137"/>
      <c r="B46" s="251" t="s">
        <v>86</v>
      </c>
      <c r="C46" s="104" t="s">
        <v>4</v>
      </c>
      <c r="D46" s="104" t="s">
        <v>5</v>
      </c>
      <c r="E46" s="104" t="s">
        <v>6</v>
      </c>
      <c r="F46" s="104" t="s">
        <v>87</v>
      </c>
      <c r="G46" s="105" t="s">
        <v>88</v>
      </c>
      <c r="H46" s="105" t="s">
        <v>89</v>
      </c>
      <c r="I46" s="257" t="s">
        <v>10</v>
      </c>
      <c r="J46" s="26"/>
      <c r="K46" s="27"/>
      <c r="L46" s="137"/>
    </row>
    <row r="47" spans="1:12" s="67" customFormat="1" ht="10.5" customHeight="1">
      <c r="A47" s="137"/>
      <c r="B47" s="251"/>
      <c r="C47" s="106"/>
      <c r="D47" s="106"/>
      <c r="E47" s="106"/>
      <c r="F47" s="106"/>
      <c r="G47" s="107"/>
      <c r="H47" s="107"/>
      <c r="I47" s="257"/>
      <c r="J47" s="26"/>
      <c r="K47" s="27"/>
      <c r="L47" s="137"/>
    </row>
    <row r="48" spans="1:12" s="67" customFormat="1" ht="10.5" customHeight="1">
      <c r="A48" s="137"/>
      <c r="B48" s="251"/>
      <c r="C48" s="109" t="s">
        <v>12</v>
      </c>
      <c r="D48" s="109" t="s">
        <v>13</v>
      </c>
      <c r="E48" s="109" t="s">
        <v>14</v>
      </c>
      <c r="F48" s="109" t="s">
        <v>15</v>
      </c>
      <c r="G48" s="110" t="s">
        <v>96</v>
      </c>
      <c r="H48" s="110" t="s">
        <v>16</v>
      </c>
      <c r="I48" s="257"/>
      <c r="J48" s="120"/>
      <c r="K48" s="137"/>
      <c r="L48" s="137"/>
    </row>
    <row r="49" spans="1:12" s="67" customFormat="1" ht="6" customHeight="1">
      <c r="A49" s="137"/>
      <c r="B49" s="68"/>
      <c r="C49" s="69"/>
      <c r="D49" s="72"/>
      <c r="E49" s="69"/>
      <c r="F49" s="69"/>
      <c r="G49" s="70"/>
      <c r="H49" s="70"/>
      <c r="I49" s="71"/>
      <c r="J49" s="137"/>
      <c r="K49" s="137"/>
      <c r="L49" s="137"/>
    </row>
    <row r="50" spans="1:12" s="67" customFormat="1" ht="15" customHeight="1">
      <c r="A50" s="111"/>
      <c r="B50" s="38">
        <v>1</v>
      </c>
      <c r="C50" s="40" t="s">
        <v>61</v>
      </c>
      <c r="D50" s="61" t="s">
        <v>62</v>
      </c>
      <c r="E50" s="40" t="s">
        <v>28</v>
      </c>
      <c r="F50" s="40">
        <v>6</v>
      </c>
      <c r="G50" s="42">
        <v>1109</v>
      </c>
      <c r="H50" s="113">
        <f aca="true" t="shared" si="2" ref="H50:H58">SUM(G50:G50)</f>
        <v>1109</v>
      </c>
      <c r="I50" s="44">
        <f aca="true" t="shared" si="3" ref="I50:I58">H50/F50</f>
        <v>184.83333333333334</v>
      </c>
      <c r="J50" s="114">
        <v>250</v>
      </c>
      <c r="K50" s="137"/>
      <c r="L50" s="137"/>
    </row>
    <row r="51" spans="1:12" s="67" customFormat="1" ht="15" customHeight="1">
      <c r="A51" s="111"/>
      <c r="B51" s="38">
        <v>2</v>
      </c>
      <c r="C51" s="40" t="s">
        <v>63</v>
      </c>
      <c r="D51" s="61" t="s">
        <v>64</v>
      </c>
      <c r="E51" s="40" t="s">
        <v>28</v>
      </c>
      <c r="F51" s="40">
        <v>6</v>
      </c>
      <c r="G51" s="42">
        <v>1051</v>
      </c>
      <c r="H51" s="113">
        <f t="shared" si="2"/>
        <v>1051</v>
      </c>
      <c r="I51" s="44">
        <f t="shared" si="3"/>
        <v>175.16666666666666</v>
      </c>
      <c r="J51" s="114">
        <v>200</v>
      </c>
      <c r="K51" s="137"/>
      <c r="L51" s="137"/>
    </row>
    <row r="52" spans="1:12" s="67" customFormat="1" ht="15" customHeight="1">
      <c r="A52" s="111"/>
      <c r="B52" s="38">
        <v>3</v>
      </c>
      <c r="C52" s="40" t="s">
        <v>65</v>
      </c>
      <c r="D52" s="41" t="s">
        <v>66</v>
      </c>
      <c r="E52" s="112" t="s">
        <v>21</v>
      </c>
      <c r="F52" s="40">
        <v>6</v>
      </c>
      <c r="G52" s="42">
        <v>1039</v>
      </c>
      <c r="H52" s="113">
        <f t="shared" si="2"/>
        <v>1039</v>
      </c>
      <c r="I52" s="44">
        <f t="shared" si="3"/>
        <v>173.16666666666666</v>
      </c>
      <c r="J52" s="114">
        <v>150</v>
      </c>
      <c r="K52" s="137"/>
      <c r="L52" s="137"/>
    </row>
    <row r="53" spans="1:12" s="67" customFormat="1" ht="15" customHeight="1">
      <c r="A53" s="111"/>
      <c r="B53" s="38">
        <v>4</v>
      </c>
      <c r="C53" s="40" t="s">
        <v>67</v>
      </c>
      <c r="D53" s="41" t="s">
        <v>68</v>
      </c>
      <c r="E53" s="112" t="s">
        <v>21</v>
      </c>
      <c r="F53" s="40">
        <v>6</v>
      </c>
      <c r="G53" s="42">
        <v>1049</v>
      </c>
      <c r="H53" s="113">
        <f t="shared" si="2"/>
        <v>1049</v>
      </c>
      <c r="I53" s="44">
        <f t="shared" si="3"/>
        <v>174.83333333333334</v>
      </c>
      <c r="J53" s="114">
        <v>130</v>
      </c>
      <c r="K53" s="137"/>
      <c r="L53" s="137"/>
    </row>
    <row r="54" spans="1:12" s="67" customFormat="1" ht="15" customHeight="1">
      <c r="A54" s="111"/>
      <c r="B54" s="38">
        <v>5</v>
      </c>
      <c r="C54" s="40" t="s">
        <v>69</v>
      </c>
      <c r="D54" s="41" t="s">
        <v>70</v>
      </c>
      <c r="E54" s="112" t="s">
        <v>21</v>
      </c>
      <c r="F54" s="40">
        <v>6</v>
      </c>
      <c r="G54" s="42">
        <v>1024</v>
      </c>
      <c r="H54" s="113">
        <f t="shared" si="2"/>
        <v>1024</v>
      </c>
      <c r="I54" s="44">
        <f t="shared" si="3"/>
        <v>170.66666666666666</v>
      </c>
      <c r="J54" s="114">
        <v>120</v>
      </c>
      <c r="K54" s="137"/>
      <c r="L54" s="137"/>
    </row>
    <row r="55" spans="1:12" s="67" customFormat="1" ht="15" customHeight="1">
      <c r="A55" s="111"/>
      <c r="B55" s="38">
        <v>6</v>
      </c>
      <c r="C55" s="74" t="s">
        <v>71</v>
      </c>
      <c r="D55" s="75" t="s">
        <v>72</v>
      </c>
      <c r="E55" s="112" t="s">
        <v>21</v>
      </c>
      <c r="F55" s="40">
        <v>6</v>
      </c>
      <c r="G55" s="42">
        <v>1146</v>
      </c>
      <c r="H55" s="113">
        <f t="shared" si="2"/>
        <v>1146</v>
      </c>
      <c r="I55" s="44">
        <f t="shared" si="3"/>
        <v>191</v>
      </c>
      <c r="J55" s="114">
        <v>110</v>
      </c>
      <c r="K55" s="137"/>
      <c r="L55" s="137"/>
    </row>
    <row r="56" spans="1:12" s="67" customFormat="1" ht="15" customHeight="1">
      <c r="A56" s="111"/>
      <c r="B56" s="38">
        <v>7</v>
      </c>
      <c r="C56" s="40" t="s">
        <v>73</v>
      </c>
      <c r="D56" s="40" t="s">
        <v>74</v>
      </c>
      <c r="E56" s="112" t="s">
        <v>21</v>
      </c>
      <c r="F56" s="40">
        <v>6</v>
      </c>
      <c r="G56" s="42">
        <v>989</v>
      </c>
      <c r="H56" s="113">
        <f t="shared" si="2"/>
        <v>989</v>
      </c>
      <c r="I56" s="44">
        <f t="shared" si="3"/>
        <v>164.83333333333334</v>
      </c>
      <c r="J56" s="114">
        <v>100</v>
      </c>
      <c r="K56" s="137"/>
      <c r="L56" s="137"/>
    </row>
    <row r="57" spans="1:12" s="67" customFormat="1" ht="15" customHeight="1">
      <c r="A57" s="111"/>
      <c r="B57" s="38">
        <v>8</v>
      </c>
      <c r="C57" s="40" t="s">
        <v>75</v>
      </c>
      <c r="D57" s="41" t="s">
        <v>76</v>
      </c>
      <c r="E57" s="112" t="s">
        <v>21</v>
      </c>
      <c r="F57" s="40">
        <v>6</v>
      </c>
      <c r="G57" s="42">
        <v>1013</v>
      </c>
      <c r="H57" s="113">
        <f t="shared" si="2"/>
        <v>1013</v>
      </c>
      <c r="I57" s="44">
        <f t="shared" si="3"/>
        <v>168.83333333333334</v>
      </c>
      <c r="J57" s="114">
        <v>80</v>
      </c>
      <c r="K57" s="137"/>
      <c r="L57" s="137"/>
    </row>
    <row r="58" spans="1:12" s="67" customFormat="1" ht="15" customHeight="1">
      <c r="A58" s="111"/>
      <c r="B58" s="38">
        <v>9</v>
      </c>
      <c r="C58" s="40" t="s">
        <v>52</v>
      </c>
      <c r="D58" s="61" t="s">
        <v>53</v>
      </c>
      <c r="E58" s="40" t="s">
        <v>28</v>
      </c>
      <c r="F58" s="40">
        <v>6</v>
      </c>
      <c r="G58" s="42">
        <v>888</v>
      </c>
      <c r="H58" s="113">
        <f t="shared" si="2"/>
        <v>888</v>
      </c>
      <c r="I58" s="44">
        <f t="shared" si="3"/>
        <v>148</v>
      </c>
      <c r="J58" s="114">
        <v>70</v>
      </c>
      <c r="K58" s="137"/>
      <c r="L58" s="137"/>
    </row>
    <row r="59" spans="2:12" ht="15" customHeight="1">
      <c r="B59" s="128"/>
      <c r="C59" s="141"/>
      <c r="D59" s="141"/>
      <c r="E59" s="141"/>
      <c r="F59" s="141"/>
      <c r="G59" s="142"/>
      <c r="H59" s="142"/>
      <c r="I59" s="143"/>
      <c r="J59" s="92"/>
      <c r="K59" s="92"/>
      <c r="L59" s="92"/>
    </row>
    <row r="60" spans="2:12" ht="15" customHeight="1">
      <c r="B60" s="256" t="s">
        <v>94</v>
      </c>
      <c r="C60" s="256"/>
      <c r="D60" s="256"/>
      <c r="E60" s="256"/>
      <c r="F60" s="256"/>
      <c r="G60" s="256"/>
      <c r="H60" s="256"/>
      <c r="I60" s="256"/>
      <c r="J60" s="92"/>
      <c r="K60" s="92"/>
      <c r="L60" s="92"/>
    </row>
    <row r="61" spans="2:12" ht="6" customHeight="1">
      <c r="B61" s="85"/>
      <c r="C61" s="141"/>
      <c r="D61" s="141"/>
      <c r="E61" s="141"/>
      <c r="F61" s="141"/>
      <c r="G61" s="142"/>
      <c r="H61" s="142"/>
      <c r="I61" s="143"/>
      <c r="J61" s="92"/>
      <c r="K61" s="92"/>
      <c r="L61" s="92"/>
    </row>
    <row r="62" spans="2:12" ht="10.5" customHeight="1">
      <c r="B62" s="251" t="s">
        <v>86</v>
      </c>
      <c r="C62" s="104" t="s">
        <v>4</v>
      </c>
      <c r="D62" s="104" t="s">
        <v>5</v>
      </c>
      <c r="E62" s="104" t="s">
        <v>6</v>
      </c>
      <c r="F62" s="104" t="s">
        <v>87</v>
      </c>
      <c r="G62" s="105" t="s">
        <v>88</v>
      </c>
      <c r="H62" s="105" t="s">
        <v>89</v>
      </c>
      <c r="I62" s="257" t="s">
        <v>10</v>
      </c>
      <c r="J62" s="92"/>
      <c r="K62" s="92"/>
      <c r="L62" s="92"/>
    </row>
    <row r="63" spans="2:12" ht="10.5" customHeight="1">
      <c r="B63" s="251"/>
      <c r="C63" s="106"/>
      <c r="D63" s="106"/>
      <c r="E63" s="106"/>
      <c r="F63" s="106"/>
      <c r="G63" s="107"/>
      <c r="H63" s="107"/>
      <c r="I63" s="257"/>
      <c r="J63" s="92"/>
      <c r="K63" s="92"/>
      <c r="L63" s="92"/>
    </row>
    <row r="64" spans="2:12" ht="10.5" customHeight="1">
      <c r="B64" s="251"/>
      <c r="C64" s="109" t="s">
        <v>12</v>
      </c>
      <c r="D64" s="109" t="s">
        <v>13</v>
      </c>
      <c r="E64" s="109" t="s">
        <v>14</v>
      </c>
      <c r="F64" s="109" t="s">
        <v>15</v>
      </c>
      <c r="G64" s="110" t="s">
        <v>96</v>
      </c>
      <c r="H64" s="110" t="s">
        <v>16</v>
      </c>
      <c r="I64" s="257"/>
      <c r="J64" s="92"/>
      <c r="K64" s="92"/>
      <c r="L64" s="92"/>
    </row>
    <row r="65" ht="6" customHeight="1"/>
    <row r="66" spans="1:10" ht="13.5">
      <c r="A66" s="111"/>
      <c r="B66" s="38">
        <v>1</v>
      </c>
      <c r="C66" s="40" t="s">
        <v>78</v>
      </c>
      <c r="D66" s="61" t="s">
        <v>79</v>
      </c>
      <c r="E66" s="73" t="s">
        <v>28</v>
      </c>
      <c r="F66" s="40">
        <v>6</v>
      </c>
      <c r="G66" s="42">
        <v>966</v>
      </c>
      <c r="H66" s="113">
        <f>SUM(G66:G66)</f>
        <v>966</v>
      </c>
      <c r="I66" s="44">
        <f>H66/F66</f>
        <v>161</v>
      </c>
      <c r="J66" s="114">
        <v>250</v>
      </c>
    </row>
  </sheetData>
  <sheetProtection password="C73D" sheet="1" objects="1" selectLockedCells="1" selectUnlockedCells="1"/>
  <mergeCells count="18">
    <mergeCell ref="A5:J5"/>
    <mergeCell ref="B7:I7"/>
    <mergeCell ref="B9:B11"/>
    <mergeCell ref="I9:I11"/>
    <mergeCell ref="J10:K11"/>
    <mergeCell ref="B16:I16"/>
    <mergeCell ref="B17:I17"/>
    <mergeCell ref="B18:B20"/>
    <mergeCell ref="I18:I20"/>
    <mergeCell ref="B27:I27"/>
    <mergeCell ref="B29:B31"/>
    <mergeCell ref="I29:I31"/>
    <mergeCell ref="B44:I44"/>
    <mergeCell ref="B46:B48"/>
    <mergeCell ref="I46:I48"/>
    <mergeCell ref="B60:I60"/>
    <mergeCell ref="B62:B64"/>
    <mergeCell ref="I62:I6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DY66"/>
  <sheetViews>
    <sheetView workbookViewId="0" topLeftCell="B1">
      <selection activeCell="A1" sqref="A1"/>
    </sheetView>
  </sheetViews>
  <sheetFormatPr defaultColWidth="9.140625" defaultRowHeight="12.75"/>
  <cols>
    <col min="1" max="1" width="7.140625" style="1" customWidth="1"/>
    <col min="2" max="2" width="5.00390625" style="2" customWidth="1"/>
    <col min="3" max="3" width="17.8515625" style="2" customWidth="1"/>
    <col min="4" max="4" width="7.8515625" style="2" customWidth="1"/>
    <col min="5" max="5" width="16.28125" style="2" customWidth="1"/>
    <col min="6" max="6" width="4.7109375" style="2" customWidth="1"/>
    <col min="7" max="8" width="7.00390625" style="3" customWidth="1"/>
    <col min="9" max="9" width="5.8515625" style="3" customWidth="1"/>
    <col min="10" max="10" width="6.28125" style="4" customWidth="1"/>
    <col min="11" max="16384" width="9.140625" style="1" customWidth="1"/>
  </cols>
  <sheetData>
    <row r="1" spans="1:13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92"/>
      <c r="L1" s="92"/>
      <c r="M1" s="92"/>
    </row>
    <row r="2" spans="1:13" ht="12">
      <c r="A2" s="6"/>
      <c r="B2" s="6"/>
      <c r="C2" s="6"/>
      <c r="D2" s="6"/>
      <c r="E2" s="6"/>
      <c r="F2" s="6"/>
      <c r="G2" s="6"/>
      <c r="H2" s="6"/>
      <c r="I2" s="6"/>
      <c r="J2" s="6"/>
      <c r="K2" s="92"/>
      <c r="L2" s="92"/>
      <c r="M2" s="92"/>
    </row>
    <row r="3" spans="1:13" ht="12">
      <c r="A3" s="6"/>
      <c r="B3" s="6"/>
      <c r="C3" s="6"/>
      <c r="D3" s="6"/>
      <c r="E3" s="6"/>
      <c r="F3" s="6"/>
      <c r="G3" s="6"/>
      <c r="H3" s="6"/>
      <c r="I3" s="6"/>
      <c r="J3" s="6"/>
      <c r="K3" s="92"/>
      <c r="L3" s="92"/>
      <c r="M3" s="92"/>
    </row>
    <row r="4" spans="1:13" ht="12">
      <c r="A4" s="6"/>
      <c r="B4" s="6"/>
      <c r="C4" s="6"/>
      <c r="D4" s="6"/>
      <c r="E4" s="6"/>
      <c r="F4" s="6"/>
      <c r="G4" s="6"/>
      <c r="H4" s="6"/>
      <c r="I4" s="6"/>
      <c r="J4" s="6"/>
      <c r="K4" s="92"/>
      <c r="L4" s="92"/>
      <c r="M4" s="92"/>
    </row>
    <row r="5" spans="2:13" s="8" customFormat="1" ht="15" customHeight="1">
      <c r="B5" s="260" t="s">
        <v>97</v>
      </c>
      <c r="C5" s="260"/>
      <c r="D5" s="260"/>
      <c r="E5" s="260"/>
      <c r="F5" s="260"/>
      <c r="G5" s="260"/>
      <c r="H5" s="260"/>
      <c r="I5" s="260"/>
      <c r="J5" s="260"/>
      <c r="K5" s="144"/>
      <c r="L5" s="93"/>
      <c r="M5" s="93"/>
    </row>
    <row r="6" spans="1:13" s="2" customFormat="1" ht="6" customHeight="1">
      <c r="A6" s="94"/>
      <c r="B6" s="94"/>
      <c r="C6" s="94"/>
      <c r="D6" s="94"/>
      <c r="E6" s="94"/>
      <c r="F6" s="94"/>
      <c r="G6" s="95"/>
      <c r="H6" s="95"/>
      <c r="I6" s="95"/>
      <c r="J6" s="96"/>
      <c r="K6" s="94"/>
      <c r="L6" s="94"/>
      <c r="M6" s="94"/>
    </row>
    <row r="7" spans="2:13" s="12" customFormat="1" ht="12.75" customHeight="1">
      <c r="B7" s="256" t="s">
        <v>85</v>
      </c>
      <c r="C7" s="256"/>
      <c r="D7" s="256"/>
      <c r="E7" s="256"/>
      <c r="F7" s="256"/>
      <c r="G7" s="256"/>
      <c r="H7" s="256"/>
      <c r="I7" s="256"/>
      <c r="J7" s="256"/>
      <c r="K7" s="97"/>
      <c r="L7" s="97"/>
      <c r="M7" s="97"/>
    </row>
    <row r="8" spans="1:13" s="12" customFormat="1" ht="6" customHeight="1">
      <c r="A8" s="97"/>
      <c r="B8" s="98"/>
      <c r="C8" s="99"/>
      <c r="D8" s="100"/>
      <c r="E8" s="101"/>
      <c r="F8" s="97"/>
      <c r="G8" s="102"/>
      <c r="H8" s="102"/>
      <c r="I8" s="102"/>
      <c r="J8" s="103"/>
      <c r="K8" s="97"/>
      <c r="L8" s="97"/>
      <c r="M8" s="97"/>
    </row>
    <row r="9" spans="1:13" s="12" customFormat="1" ht="10.5" customHeight="1">
      <c r="A9" s="97"/>
      <c r="B9" s="251" t="s">
        <v>86</v>
      </c>
      <c r="C9" s="104" t="s">
        <v>4</v>
      </c>
      <c r="D9" s="104" t="s">
        <v>5</v>
      </c>
      <c r="E9" s="104" t="s">
        <v>6</v>
      </c>
      <c r="F9" s="104" t="s">
        <v>87</v>
      </c>
      <c r="G9" s="105" t="s">
        <v>88</v>
      </c>
      <c r="H9" s="105" t="s">
        <v>88</v>
      </c>
      <c r="I9" s="105" t="s">
        <v>89</v>
      </c>
      <c r="J9" s="259" t="s">
        <v>10</v>
      </c>
      <c r="K9" s="26"/>
      <c r="L9" s="27"/>
      <c r="M9" s="97"/>
    </row>
    <row r="10" spans="1:13" s="12" customFormat="1" ht="10.5" customHeight="1">
      <c r="A10" s="97"/>
      <c r="B10" s="251"/>
      <c r="C10" s="106"/>
      <c r="D10" s="106"/>
      <c r="E10" s="106"/>
      <c r="F10" s="106"/>
      <c r="G10" s="107"/>
      <c r="H10" s="107"/>
      <c r="I10" s="107"/>
      <c r="J10" s="259"/>
      <c r="K10" s="261"/>
      <c r="L10" s="261"/>
      <c r="M10" s="97"/>
    </row>
    <row r="11" spans="1:13" s="12" customFormat="1" ht="10.5" customHeight="1">
      <c r="A11" s="97"/>
      <c r="B11" s="251"/>
      <c r="C11" s="109" t="s">
        <v>12</v>
      </c>
      <c r="D11" s="109" t="s">
        <v>13</v>
      </c>
      <c r="E11" s="109" t="s">
        <v>14</v>
      </c>
      <c r="F11" s="109" t="s">
        <v>15</v>
      </c>
      <c r="G11" s="110" t="s">
        <v>90</v>
      </c>
      <c r="H11" s="110" t="s">
        <v>96</v>
      </c>
      <c r="I11" s="110" t="s">
        <v>16</v>
      </c>
      <c r="J11" s="259"/>
      <c r="K11" s="261"/>
      <c r="L11" s="261"/>
      <c r="M11" s="97"/>
    </row>
    <row r="12" spans="1:13" s="12" customFormat="1" ht="6" customHeight="1">
      <c r="A12" s="97"/>
      <c r="B12" s="98"/>
      <c r="C12" s="99"/>
      <c r="D12" s="100"/>
      <c r="E12" s="101"/>
      <c r="F12" s="97"/>
      <c r="G12" s="102"/>
      <c r="H12" s="102"/>
      <c r="I12" s="102"/>
      <c r="J12" s="103"/>
      <c r="K12" s="97"/>
      <c r="L12" s="97"/>
      <c r="M12" s="97"/>
    </row>
    <row r="13" spans="1:13" ht="15" customHeight="1">
      <c r="A13" s="145" t="s">
        <v>83</v>
      </c>
      <c r="B13" s="38">
        <v>1</v>
      </c>
      <c r="C13" s="40" t="s">
        <v>19</v>
      </c>
      <c r="D13" s="41" t="s">
        <v>20</v>
      </c>
      <c r="E13" s="112" t="s">
        <v>21</v>
      </c>
      <c r="F13" s="40">
        <v>12</v>
      </c>
      <c r="G13" s="42">
        <v>1198</v>
      </c>
      <c r="H13" s="42">
        <v>1372</v>
      </c>
      <c r="I13" s="113">
        <f>SUM(G13:H13)</f>
        <v>2570</v>
      </c>
      <c r="J13" s="44">
        <f>I13/F13</f>
        <v>214.16666666666666</v>
      </c>
      <c r="K13" s="92"/>
      <c r="L13" s="92"/>
      <c r="M13" s="92"/>
    </row>
    <row r="14" spans="1:13" s="12" customFormat="1" ht="15" customHeight="1">
      <c r="A14" s="145" t="s">
        <v>83</v>
      </c>
      <c r="B14" s="38">
        <v>2</v>
      </c>
      <c r="C14" s="40" t="s">
        <v>22</v>
      </c>
      <c r="D14" s="40" t="s">
        <v>23</v>
      </c>
      <c r="E14" s="40" t="s">
        <v>21</v>
      </c>
      <c r="F14" s="40">
        <v>12</v>
      </c>
      <c r="G14" s="42">
        <v>1012</v>
      </c>
      <c r="H14" s="42">
        <v>1195</v>
      </c>
      <c r="I14" s="113">
        <f>SUM(G14:H14)</f>
        <v>2207</v>
      </c>
      <c r="J14" s="44">
        <f>I14/F14</f>
        <v>183.91666666666666</v>
      </c>
      <c r="K14" s="97"/>
      <c r="L14" s="97"/>
      <c r="M14" s="97"/>
    </row>
    <row r="15" spans="1:13" s="12" customFormat="1" ht="9.75" customHeight="1">
      <c r="A15" s="97"/>
      <c r="B15" s="115"/>
      <c r="C15" s="116"/>
      <c r="D15" s="101"/>
      <c r="E15" s="101"/>
      <c r="F15" s="97"/>
      <c r="G15" s="117"/>
      <c r="H15" s="117"/>
      <c r="I15" s="117"/>
      <c r="J15" s="103"/>
      <c r="K15" s="97"/>
      <c r="L15" s="97"/>
      <c r="M15" s="97"/>
    </row>
    <row r="16" spans="2:13" s="12" customFormat="1" ht="12.75" customHeight="1">
      <c r="B16" s="256" t="s">
        <v>91</v>
      </c>
      <c r="C16" s="256"/>
      <c r="D16" s="256"/>
      <c r="E16" s="256"/>
      <c r="F16" s="256"/>
      <c r="G16" s="256"/>
      <c r="H16" s="256"/>
      <c r="I16" s="256"/>
      <c r="J16" s="256"/>
      <c r="K16" s="118"/>
      <c r="L16" s="97"/>
      <c r="M16" s="97"/>
    </row>
    <row r="17" spans="1:13" s="12" customFormat="1" ht="6" customHeight="1">
      <c r="A17" s="97"/>
      <c r="B17" s="258"/>
      <c r="C17" s="258"/>
      <c r="D17" s="258"/>
      <c r="E17" s="258"/>
      <c r="F17" s="258"/>
      <c r="G17" s="258"/>
      <c r="H17" s="258"/>
      <c r="I17" s="258"/>
      <c r="J17" s="258"/>
      <c r="K17" s="97"/>
      <c r="L17" s="97"/>
      <c r="M17" s="97"/>
    </row>
    <row r="18" spans="1:13" s="21" customFormat="1" ht="10.5" customHeight="1">
      <c r="A18" s="119"/>
      <c r="B18" s="251" t="s">
        <v>86</v>
      </c>
      <c r="C18" s="104" t="s">
        <v>4</v>
      </c>
      <c r="D18" s="104" t="s">
        <v>5</v>
      </c>
      <c r="E18" s="104" t="s">
        <v>6</v>
      </c>
      <c r="F18" s="104" t="s">
        <v>87</v>
      </c>
      <c r="G18" s="105" t="s">
        <v>88</v>
      </c>
      <c r="H18" s="105" t="s">
        <v>88</v>
      </c>
      <c r="I18" s="105" t="s">
        <v>89</v>
      </c>
      <c r="J18" s="259" t="s">
        <v>10</v>
      </c>
      <c r="K18" s="26"/>
      <c r="L18" s="27"/>
      <c r="M18" s="119"/>
    </row>
    <row r="19" spans="1:13" s="21" customFormat="1" ht="10.5" customHeight="1">
      <c r="A19" s="119"/>
      <c r="B19" s="251"/>
      <c r="C19" s="106"/>
      <c r="D19" s="106"/>
      <c r="E19" s="106"/>
      <c r="F19" s="106"/>
      <c r="G19" s="107"/>
      <c r="H19" s="107"/>
      <c r="I19" s="107"/>
      <c r="J19" s="259"/>
      <c r="K19" s="26"/>
      <c r="L19" s="27"/>
      <c r="M19" s="119"/>
    </row>
    <row r="20" spans="1:13" s="21" customFormat="1" ht="10.5" customHeight="1">
      <c r="A20" s="119"/>
      <c r="B20" s="251"/>
      <c r="C20" s="109" t="s">
        <v>12</v>
      </c>
      <c r="D20" s="109" t="s">
        <v>13</v>
      </c>
      <c r="E20" s="109" t="s">
        <v>14</v>
      </c>
      <c r="F20" s="109" t="s">
        <v>15</v>
      </c>
      <c r="G20" s="110" t="s">
        <v>90</v>
      </c>
      <c r="H20" s="110" t="s">
        <v>96</v>
      </c>
      <c r="I20" s="110" t="s">
        <v>16</v>
      </c>
      <c r="J20" s="259"/>
      <c r="K20" s="120"/>
      <c r="L20" s="119"/>
      <c r="M20" s="119"/>
    </row>
    <row r="21" spans="1:13" s="21" customFormat="1" ht="6" customHeight="1">
      <c r="A21" s="119"/>
      <c r="B21" s="121"/>
      <c r="C21" s="122"/>
      <c r="D21" s="122"/>
      <c r="E21" s="122"/>
      <c r="F21" s="122"/>
      <c r="G21" s="123"/>
      <c r="H21" s="123"/>
      <c r="I21" s="123"/>
      <c r="J21" s="124"/>
      <c r="K21" s="119"/>
      <c r="L21" s="119"/>
      <c r="M21" s="119"/>
    </row>
    <row r="22" spans="1:129" s="79" customFormat="1" ht="15" customHeight="1">
      <c r="A22" s="145" t="s">
        <v>83</v>
      </c>
      <c r="B22" s="38">
        <v>2</v>
      </c>
      <c r="C22" s="40" t="s">
        <v>36</v>
      </c>
      <c r="D22" s="41" t="s">
        <v>37</v>
      </c>
      <c r="E22" s="112" t="s">
        <v>21</v>
      </c>
      <c r="F22" s="40">
        <v>12</v>
      </c>
      <c r="G22" s="42">
        <v>1191</v>
      </c>
      <c r="H22" s="42">
        <v>1252</v>
      </c>
      <c r="I22" s="113">
        <f>SUM(G22:H22)</f>
        <v>2443</v>
      </c>
      <c r="J22" s="44">
        <f>I22/F22</f>
        <v>203.58333333333334</v>
      </c>
      <c r="K22" s="125"/>
      <c r="L22" s="125"/>
      <c r="M22" s="125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</row>
    <row r="23" spans="1:129" s="79" customFormat="1" ht="15" customHeight="1">
      <c r="A23" s="145" t="s">
        <v>83</v>
      </c>
      <c r="B23" s="38">
        <v>3</v>
      </c>
      <c r="C23" s="40" t="s">
        <v>34</v>
      </c>
      <c r="D23" s="40" t="s">
        <v>35</v>
      </c>
      <c r="E23" s="112" t="s">
        <v>21</v>
      </c>
      <c r="F23" s="40">
        <v>12</v>
      </c>
      <c r="G23" s="42">
        <v>1096</v>
      </c>
      <c r="H23" s="42">
        <v>1162</v>
      </c>
      <c r="I23" s="113">
        <f>SUM(G23:H23)</f>
        <v>2258</v>
      </c>
      <c r="J23" s="44">
        <f>I23/F23</f>
        <v>188.16666666666666</v>
      </c>
      <c r="K23" s="125"/>
      <c r="L23" s="125"/>
      <c r="M23" s="125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</row>
    <row r="24" spans="1:13" s="49" customFormat="1" ht="15" customHeight="1">
      <c r="A24" s="145" t="s">
        <v>83</v>
      </c>
      <c r="B24" s="38">
        <v>4</v>
      </c>
      <c r="C24" s="40" t="s">
        <v>32</v>
      </c>
      <c r="D24" s="41" t="s">
        <v>33</v>
      </c>
      <c r="E24" s="112" t="s">
        <v>21</v>
      </c>
      <c r="F24" s="40">
        <v>12</v>
      </c>
      <c r="G24" s="42">
        <v>1087</v>
      </c>
      <c r="H24" s="42">
        <v>1125</v>
      </c>
      <c r="I24" s="113">
        <f>SUM(G24:H24)</f>
        <v>2212</v>
      </c>
      <c r="J24" s="44">
        <f>I24/F24</f>
        <v>184.33333333333334</v>
      </c>
      <c r="K24" s="80"/>
      <c r="L24" s="126"/>
      <c r="M24" s="127"/>
    </row>
    <row r="25" spans="1:13" s="49" customFormat="1" ht="15" customHeight="1">
      <c r="A25" s="145" t="s">
        <v>83</v>
      </c>
      <c r="B25" s="38">
        <v>5</v>
      </c>
      <c r="C25" s="40" t="s">
        <v>30</v>
      </c>
      <c r="D25" s="40" t="s">
        <v>31</v>
      </c>
      <c r="E25" s="40" t="s">
        <v>28</v>
      </c>
      <c r="F25" s="40">
        <v>12</v>
      </c>
      <c r="G25" s="42">
        <v>1154</v>
      </c>
      <c r="H25" s="42">
        <v>956</v>
      </c>
      <c r="I25" s="113">
        <f>SUM(G25:H25)</f>
        <v>2110</v>
      </c>
      <c r="J25" s="44">
        <f>I25/F25</f>
        <v>175.83333333333334</v>
      </c>
      <c r="K25" s="80"/>
      <c r="L25" s="126"/>
      <c r="M25" s="127"/>
    </row>
    <row r="26" spans="1:13" s="49" customFormat="1" ht="9.75" customHeight="1">
      <c r="A26" s="100"/>
      <c r="B26" s="128"/>
      <c r="C26" s="129"/>
      <c r="D26" s="130"/>
      <c r="E26" s="129"/>
      <c r="F26" s="129"/>
      <c r="G26" s="131"/>
      <c r="H26" s="131"/>
      <c r="I26" s="131"/>
      <c r="J26" s="132"/>
      <c r="K26" s="126"/>
      <c r="L26" s="126"/>
      <c r="M26" s="127"/>
    </row>
    <row r="27" spans="2:13" s="51" customFormat="1" ht="12.75" customHeight="1">
      <c r="B27" s="256" t="s">
        <v>92</v>
      </c>
      <c r="C27" s="256"/>
      <c r="D27" s="256"/>
      <c r="E27" s="256"/>
      <c r="F27" s="256"/>
      <c r="G27" s="256"/>
      <c r="H27" s="256"/>
      <c r="I27" s="256"/>
      <c r="J27" s="256"/>
      <c r="K27" s="133"/>
      <c r="L27" s="133"/>
      <c r="M27" s="133"/>
    </row>
    <row r="28" spans="1:13" s="51" customFormat="1" ht="6" customHeight="1">
      <c r="A28" s="133"/>
      <c r="B28" s="134"/>
      <c r="C28" s="108"/>
      <c r="D28" s="108"/>
      <c r="E28" s="108"/>
      <c r="F28" s="108"/>
      <c r="G28" s="135"/>
      <c r="H28" s="135"/>
      <c r="I28" s="135"/>
      <c r="J28" s="136"/>
      <c r="K28" s="133"/>
      <c r="L28" s="133"/>
      <c r="M28" s="133"/>
    </row>
    <row r="29" spans="2:13" s="51" customFormat="1" ht="10.5" customHeight="1">
      <c r="B29" s="251" t="s">
        <v>86</v>
      </c>
      <c r="C29" s="104" t="s">
        <v>4</v>
      </c>
      <c r="D29" s="104" t="s">
        <v>5</v>
      </c>
      <c r="E29" s="104" t="s">
        <v>6</v>
      </c>
      <c r="F29" s="104" t="s">
        <v>87</v>
      </c>
      <c r="G29" s="105" t="s">
        <v>88</v>
      </c>
      <c r="H29" s="105" t="s">
        <v>88</v>
      </c>
      <c r="I29" s="105" t="s">
        <v>89</v>
      </c>
      <c r="J29" s="257" t="s">
        <v>10</v>
      </c>
      <c r="K29" s="26"/>
      <c r="L29" s="27"/>
      <c r="M29" s="133"/>
    </row>
    <row r="30" spans="2:13" s="51" customFormat="1" ht="10.5" customHeight="1">
      <c r="B30" s="251"/>
      <c r="C30" s="106"/>
      <c r="D30" s="106"/>
      <c r="E30" s="106"/>
      <c r="F30" s="106"/>
      <c r="G30" s="107"/>
      <c r="H30" s="107"/>
      <c r="I30" s="107"/>
      <c r="J30" s="257"/>
      <c r="K30" s="26"/>
      <c r="L30" s="27"/>
      <c r="M30" s="133"/>
    </row>
    <row r="31" spans="2:13" s="51" customFormat="1" ht="10.5" customHeight="1">
      <c r="B31" s="251"/>
      <c r="C31" s="109" t="s">
        <v>12</v>
      </c>
      <c r="D31" s="109" t="s">
        <v>13</v>
      </c>
      <c r="E31" s="109" t="s">
        <v>14</v>
      </c>
      <c r="F31" s="109" t="s">
        <v>15</v>
      </c>
      <c r="G31" s="110" t="s">
        <v>90</v>
      </c>
      <c r="H31" s="110" t="s">
        <v>96</v>
      </c>
      <c r="I31" s="110" t="s">
        <v>16</v>
      </c>
      <c r="J31" s="257"/>
      <c r="K31" s="120"/>
      <c r="L31" s="133"/>
      <c r="M31" s="133"/>
    </row>
    <row r="32" spans="2:13" s="51" customFormat="1" ht="6" customHeight="1">
      <c r="B32" s="52"/>
      <c r="C32" s="32"/>
      <c r="D32" s="32"/>
      <c r="E32" s="32"/>
      <c r="F32" s="32"/>
      <c r="G32" s="35"/>
      <c r="H32" s="65"/>
      <c r="I32" s="65"/>
      <c r="J32" s="55"/>
      <c r="K32" s="133"/>
      <c r="L32" s="133"/>
      <c r="M32" s="133"/>
    </row>
    <row r="33" spans="1:13" s="51" customFormat="1" ht="15" customHeight="1">
      <c r="A33" s="145" t="s">
        <v>83</v>
      </c>
      <c r="B33" s="38">
        <v>1</v>
      </c>
      <c r="C33" s="40" t="s">
        <v>39</v>
      </c>
      <c r="D33" s="41" t="s">
        <v>40</v>
      </c>
      <c r="E33" s="112" t="s">
        <v>28</v>
      </c>
      <c r="F33" s="40">
        <v>12</v>
      </c>
      <c r="G33" s="42">
        <v>1183</v>
      </c>
      <c r="H33" s="42">
        <v>1106</v>
      </c>
      <c r="I33" s="113">
        <f aca="true" t="shared" si="0" ref="I33:I42">SUM(G33:H33)</f>
        <v>2289</v>
      </c>
      <c r="J33" s="44">
        <f aca="true" t="shared" si="1" ref="J33:J42">I33/F33</f>
        <v>190.75</v>
      </c>
      <c r="K33" s="133"/>
      <c r="L33" s="133"/>
      <c r="M33" s="133"/>
    </row>
    <row r="34" spans="1:13" s="51" customFormat="1" ht="15" customHeight="1">
      <c r="A34" s="145" t="s">
        <v>83</v>
      </c>
      <c r="B34" s="38">
        <v>2</v>
      </c>
      <c r="C34" s="40" t="s">
        <v>41</v>
      </c>
      <c r="D34" s="61" t="s">
        <v>42</v>
      </c>
      <c r="E34" s="112" t="s">
        <v>28</v>
      </c>
      <c r="F34" s="40">
        <v>12</v>
      </c>
      <c r="G34" s="42">
        <v>1219</v>
      </c>
      <c r="H34" s="42">
        <v>1060</v>
      </c>
      <c r="I34" s="113">
        <f t="shared" si="0"/>
        <v>2279</v>
      </c>
      <c r="J34" s="44">
        <f t="shared" si="1"/>
        <v>189.91666666666666</v>
      </c>
      <c r="K34" s="133"/>
      <c r="L34" s="133"/>
      <c r="M34" s="133"/>
    </row>
    <row r="35" spans="1:13" s="51" customFormat="1" ht="15" customHeight="1">
      <c r="A35" s="145" t="s">
        <v>83</v>
      </c>
      <c r="B35" s="38">
        <v>3</v>
      </c>
      <c r="C35" s="40" t="s">
        <v>56</v>
      </c>
      <c r="D35" s="61" t="s">
        <v>57</v>
      </c>
      <c r="E35" s="112" t="s">
        <v>21</v>
      </c>
      <c r="F35" s="40">
        <v>12</v>
      </c>
      <c r="G35" s="42">
        <v>1086</v>
      </c>
      <c r="H35" s="42">
        <v>1167</v>
      </c>
      <c r="I35" s="113">
        <f t="shared" si="0"/>
        <v>2253</v>
      </c>
      <c r="J35" s="44">
        <f t="shared" si="1"/>
        <v>187.75</v>
      </c>
      <c r="K35" s="133"/>
      <c r="L35" s="133"/>
      <c r="M35" s="133"/>
    </row>
    <row r="36" spans="1:13" s="51" customFormat="1" ht="15" customHeight="1">
      <c r="A36" s="145" t="s">
        <v>83</v>
      </c>
      <c r="B36" s="38">
        <v>4</v>
      </c>
      <c r="C36" s="40" t="s">
        <v>49</v>
      </c>
      <c r="D36" s="61" t="s">
        <v>50</v>
      </c>
      <c r="E36" s="112" t="s">
        <v>28</v>
      </c>
      <c r="F36" s="40">
        <v>12</v>
      </c>
      <c r="G36" s="42">
        <v>1084</v>
      </c>
      <c r="H36" s="42">
        <v>1105</v>
      </c>
      <c r="I36" s="113">
        <f t="shared" si="0"/>
        <v>2189</v>
      </c>
      <c r="J36" s="44">
        <f t="shared" si="1"/>
        <v>182.41666666666666</v>
      </c>
      <c r="K36" s="133"/>
      <c r="L36" s="133"/>
      <c r="M36" s="133"/>
    </row>
    <row r="37" spans="1:13" s="51" customFormat="1" ht="15" customHeight="1">
      <c r="A37" s="145" t="s">
        <v>83</v>
      </c>
      <c r="B37" s="38">
        <v>5</v>
      </c>
      <c r="C37" s="40" t="s">
        <v>43</v>
      </c>
      <c r="D37" s="61" t="s">
        <v>44</v>
      </c>
      <c r="E37" s="40" t="s">
        <v>21</v>
      </c>
      <c r="F37" s="40">
        <v>12</v>
      </c>
      <c r="G37" s="42">
        <v>1079</v>
      </c>
      <c r="H37" s="42">
        <v>1072</v>
      </c>
      <c r="I37" s="113">
        <f t="shared" si="0"/>
        <v>2151</v>
      </c>
      <c r="J37" s="44">
        <f t="shared" si="1"/>
        <v>179.25</v>
      </c>
      <c r="K37" s="133"/>
      <c r="L37" s="133"/>
      <c r="M37" s="133"/>
    </row>
    <row r="38" spans="1:13" s="51" customFormat="1" ht="15" customHeight="1">
      <c r="A38" s="145" t="s">
        <v>83</v>
      </c>
      <c r="B38" s="38">
        <v>6</v>
      </c>
      <c r="C38" s="40" t="s">
        <v>45</v>
      </c>
      <c r="D38" s="66" t="s">
        <v>46</v>
      </c>
      <c r="E38" s="40" t="s">
        <v>21</v>
      </c>
      <c r="F38" s="40">
        <v>12</v>
      </c>
      <c r="G38" s="42">
        <v>1053</v>
      </c>
      <c r="H38" s="42">
        <v>1092</v>
      </c>
      <c r="I38" s="113">
        <f t="shared" si="0"/>
        <v>2145</v>
      </c>
      <c r="J38" s="44">
        <f t="shared" si="1"/>
        <v>178.75</v>
      </c>
      <c r="K38" s="133"/>
      <c r="L38" s="133"/>
      <c r="M38" s="133"/>
    </row>
    <row r="39" spans="1:13" s="51" customFormat="1" ht="15" customHeight="1">
      <c r="A39" s="145" t="s">
        <v>83</v>
      </c>
      <c r="B39" s="38">
        <v>7</v>
      </c>
      <c r="C39" s="40" t="s">
        <v>47</v>
      </c>
      <c r="D39" s="61" t="s">
        <v>48</v>
      </c>
      <c r="E39" s="40" t="s">
        <v>28</v>
      </c>
      <c r="F39" s="40">
        <v>12</v>
      </c>
      <c r="G39" s="42">
        <v>1022</v>
      </c>
      <c r="H39" s="42">
        <v>1114</v>
      </c>
      <c r="I39" s="113">
        <f t="shared" si="0"/>
        <v>2136</v>
      </c>
      <c r="J39" s="44">
        <f t="shared" si="1"/>
        <v>178</v>
      </c>
      <c r="K39" s="133"/>
      <c r="L39" s="133"/>
      <c r="M39" s="133"/>
    </row>
    <row r="40" spans="1:13" s="51" customFormat="1" ht="15" customHeight="1">
      <c r="A40" s="145" t="s">
        <v>83</v>
      </c>
      <c r="B40" s="38">
        <v>8</v>
      </c>
      <c r="C40" s="40" t="s">
        <v>26</v>
      </c>
      <c r="D40" s="61" t="s">
        <v>27</v>
      </c>
      <c r="E40" s="40" t="s">
        <v>28</v>
      </c>
      <c r="F40" s="40">
        <v>12</v>
      </c>
      <c r="G40" s="42">
        <v>1056</v>
      </c>
      <c r="H40" s="42">
        <v>1032</v>
      </c>
      <c r="I40" s="113">
        <f t="shared" si="0"/>
        <v>2088</v>
      </c>
      <c r="J40" s="44">
        <f t="shared" si="1"/>
        <v>174</v>
      </c>
      <c r="K40" s="133"/>
      <c r="L40" s="133"/>
      <c r="M40" s="133"/>
    </row>
    <row r="41" spans="1:13" s="51" customFormat="1" ht="15" customHeight="1">
      <c r="A41" s="146"/>
      <c r="B41" s="38">
        <v>9</v>
      </c>
      <c r="C41" s="40" t="s">
        <v>54</v>
      </c>
      <c r="D41" s="61" t="s">
        <v>55</v>
      </c>
      <c r="E41" s="112" t="s">
        <v>28</v>
      </c>
      <c r="F41" s="40">
        <v>12</v>
      </c>
      <c r="G41" s="42">
        <v>1022</v>
      </c>
      <c r="H41" s="42">
        <v>908</v>
      </c>
      <c r="I41" s="113">
        <f t="shared" si="0"/>
        <v>1930</v>
      </c>
      <c r="J41" s="44">
        <f t="shared" si="1"/>
        <v>160.83333333333334</v>
      </c>
      <c r="K41" s="133"/>
      <c r="L41" s="133"/>
      <c r="M41" s="133"/>
    </row>
    <row r="42" spans="1:13" s="51" customFormat="1" ht="15" customHeight="1">
      <c r="A42" s="146"/>
      <c r="B42" s="38">
        <v>10</v>
      </c>
      <c r="C42" s="40" t="s">
        <v>58</v>
      </c>
      <c r="D42" s="61" t="s">
        <v>59</v>
      </c>
      <c r="E42" s="112" t="s">
        <v>21</v>
      </c>
      <c r="F42" s="40">
        <v>12</v>
      </c>
      <c r="G42" s="42">
        <v>833</v>
      </c>
      <c r="H42" s="42">
        <v>867</v>
      </c>
      <c r="I42" s="113">
        <f t="shared" si="0"/>
        <v>1700</v>
      </c>
      <c r="J42" s="44">
        <f t="shared" si="1"/>
        <v>141.66666666666666</v>
      </c>
      <c r="K42" s="133"/>
      <c r="L42" s="133"/>
      <c r="M42" s="133"/>
    </row>
    <row r="43" spans="1:13" s="51" customFormat="1" ht="9.75" customHeight="1">
      <c r="A43" s="133"/>
      <c r="B43" s="128"/>
      <c r="C43" s="129"/>
      <c r="D43" s="130"/>
      <c r="E43" s="129"/>
      <c r="F43" s="129"/>
      <c r="G43" s="131"/>
      <c r="H43" s="131"/>
      <c r="I43" s="131"/>
      <c r="J43" s="132"/>
      <c r="K43" s="133"/>
      <c r="L43" s="133"/>
      <c r="M43" s="133"/>
    </row>
    <row r="44" spans="2:13" s="67" customFormat="1" ht="12.75" customHeight="1">
      <c r="B44" s="256" t="s">
        <v>93</v>
      </c>
      <c r="C44" s="256"/>
      <c r="D44" s="256"/>
      <c r="E44" s="256"/>
      <c r="F44" s="256"/>
      <c r="G44" s="256"/>
      <c r="H44" s="256"/>
      <c r="I44" s="256"/>
      <c r="J44" s="256"/>
      <c r="K44" s="137"/>
      <c r="L44" s="137"/>
      <c r="M44" s="137"/>
    </row>
    <row r="45" spans="1:13" s="67" customFormat="1" ht="6" customHeight="1">
      <c r="A45" s="137"/>
      <c r="B45" s="58"/>
      <c r="C45" s="80"/>
      <c r="D45" s="138"/>
      <c r="E45" s="80"/>
      <c r="F45" s="80"/>
      <c r="G45" s="139"/>
      <c r="H45" s="139"/>
      <c r="I45" s="139"/>
      <c r="J45" s="140"/>
      <c r="K45" s="137"/>
      <c r="L45" s="137"/>
      <c r="M45" s="137"/>
    </row>
    <row r="46" spans="1:13" s="67" customFormat="1" ht="10.5" customHeight="1">
      <c r="A46" s="137"/>
      <c r="B46" s="251" t="s">
        <v>86</v>
      </c>
      <c r="C46" s="104" t="s">
        <v>4</v>
      </c>
      <c r="D46" s="104" t="s">
        <v>5</v>
      </c>
      <c r="E46" s="104" t="s">
        <v>6</v>
      </c>
      <c r="F46" s="104" t="s">
        <v>87</v>
      </c>
      <c r="G46" s="105" t="s">
        <v>88</v>
      </c>
      <c r="H46" s="105" t="s">
        <v>88</v>
      </c>
      <c r="I46" s="105" t="s">
        <v>89</v>
      </c>
      <c r="J46" s="257" t="s">
        <v>10</v>
      </c>
      <c r="K46" s="26"/>
      <c r="L46" s="27"/>
      <c r="M46" s="137"/>
    </row>
    <row r="47" spans="1:13" s="67" customFormat="1" ht="10.5" customHeight="1">
      <c r="A47" s="137"/>
      <c r="B47" s="251"/>
      <c r="C47" s="106"/>
      <c r="D47" s="106"/>
      <c r="E47" s="106"/>
      <c r="F47" s="106"/>
      <c r="G47" s="107"/>
      <c r="H47" s="107"/>
      <c r="I47" s="107"/>
      <c r="J47" s="257"/>
      <c r="K47" s="26"/>
      <c r="L47" s="27"/>
      <c r="M47" s="137"/>
    </row>
    <row r="48" spans="1:13" s="67" customFormat="1" ht="10.5" customHeight="1">
      <c r="A48" s="137"/>
      <c r="B48" s="251"/>
      <c r="C48" s="109" t="s">
        <v>12</v>
      </c>
      <c r="D48" s="109" t="s">
        <v>13</v>
      </c>
      <c r="E48" s="109" t="s">
        <v>14</v>
      </c>
      <c r="F48" s="109" t="s">
        <v>15</v>
      </c>
      <c r="G48" s="110" t="s">
        <v>90</v>
      </c>
      <c r="H48" s="110" t="s">
        <v>96</v>
      </c>
      <c r="I48" s="110" t="s">
        <v>16</v>
      </c>
      <c r="J48" s="257"/>
      <c r="K48" s="120"/>
      <c r="L48" s="137"/>
      <c r="M48" s="137"/>
    </row>
    <row r="49" spans="1:13" s="67" customFormat="1" ht="6" customHeight="1">
      <c r="A49" s="137"/>
      <c r="B49" s="68"/>
      <c r="C49" s="69"/>
      <c r="D49" s="72"/>
      <c r="E49" s="69"/>
      <c r="F49" s="69"/>
      <c r="G49" s="70"/>
      <c r="H49" s="70"/>
      <c r="I49" s="70"/>
      <c r="J49" s="71"/>
      <c r="K49" s="137"/>
      <c r="L49" s="137"/>
      <c r="M49" s="137"/>
    </row>
    <row r="50" spans="1:13" s="67" customFormat="1" ht="15" customHeight="1">
      <c r="A50" s="145" t="s">
        <v>83</v>
      </c>
      <c r="B50" s="38">
        <v>1</v>
      </c>
      <c r="C50" s="40" t="s">
        <v>61</v>
      </c>
      <c r="D50" s="61" t="s">
        <v>62</v>
      </c>
      <c r="E50" s="40" t="s">
        <v>28</v>
      </c>
      <c r="F50" s="40">
        <v>12</v>
      </c>
      <c r="G50" s="42">
        <v>1115</v>
      </c>
      <c r="H50" s="42">
        <v>1109</v>
      </c>
      <c r="I50" s="113">
        <f aca="true" t="shared" si="2" ref="I50:I58">SUM(G50:H50)</f>
        <v>2224</v>
      </c>
      <c r="J50" s="44">
        <f aca="true" t="shared" si="3" ref="J50:J58">I50/F50</f>
        <v>185.33333333333334</v>
      </c>
      <c r="K50" s="137"/>
      <c r="L50" s="137"/>
      <c r="M50" s="137"/>
    </row>
    <row r="51" spans="1:13" s="67" customFormat="1" ht="15" customHeight="1">
      <c r="A51" s="145" t="s">
        <v>83</v>
      </c>
      <c r="B51" s="38">
        <v>2</v>
      </c>
      <c r="C51" s="40" t="s">
        <v>63</v>
      </c>
      <c r="D51" s="61" t="s">
        <v>64</v>
      </c>
      <c r="E51" s="40" t="s">
        <v>28</v>
      </c>
      <c r="F51" s="40">
        <v>12</v>
      </c>
      <c r="G51" s="42">
        <v>1162</v>
      </c>
      <c r="H51" s="42">
        <v>1051</v>
      </c>
      <c r="I51" s="113">
        <f t="shared" si="2"/>
        <v>2213</v>
      </c>
      <c r="J51" s="44">
        <f t="shared" si="3"/>
        <v>184.41666666666666</v>
      </c>
      <c r="K51" s="137"/>
      <c r="L51" s="137"/>
      <c r="M51" s="137"/>
    </row>
    <row r="52" spans="1:13" s="67" customFormat="1" ht="15" customHeight="1">
      <c r="A52" s="145" t="s">
        <v>83</v>
      </c>
      <c r="B52" s="38">
        <v>3</v>
      </c>
      <c r="C52" s="40" t="s">
        <v>65</v>
      </c>
      <c r="D52" s="41" t="s">
        <v>66</v>
      </c>
      <c r="E52" s="112" t="s">
        <v>21</v>
      </c>
      <c r="F52" s="40">
        <v>12</v>
      </c>
      <c r="G52" s="42">
        <v>1152</v>
      </c>
      <c r="H52" s="42">
        <v>1039</v>
      </c>
      <c r="I52" s="113">
        <f t="shared" si="2"/>
        <v>2191</v>
      </c>
      <c r="J52" s="44">
        <f t="shared" si="3"/>
        <v>182.58333333333334</v>
      </c>
      <c r="K52" s="137"/>
      <c r="L52" s="137"/>
      <c r="M52" s="137"/>
    </row>
    <row r="53" spans="1:13" s="67" customFormat="1" ht="15" customHeight="1">
      <c r="A53" s="145" t="s">
        <v>83</v>
      </c>
      <c r="B53" s="38">
        <v>4</v>
      </c>
      <c r="C53" s="40" t="s">
        <v>71</v>
      </c>
      <c r="D53" s="75" t="s">
        <v>72</v>
      </c>
      <c r="E53" s="112" t="s">
        <v>21</v>
      </c>
      <c r="F53" s="40">
        <v>12</v>
      </c>
      <c r="G53" s="42">
        <v>1039</v>
      </c>
      <c r="H53" s="42">
        <v>1146</v>
      </c>
      <c r="I53" s="113">
        <f t="shared" si="2"/>
        <v>2185</v>
      </c>
      <c r="J53" s="44">
        <f t="shared" si="3"/>
        <v>182.08333333333334</v>
      </c>
      <c r="K53" s="137"/>
      <c r="L53" s="137"/>
      <c r="M53" s="137"/>
    </row>
    <row r="54" spans="1:13" s="67" customFormat="1" ht="15" customHeight="1">
      <c r="A54" s="145" t="s">
        <v>83</v>
      </c>
      <c r="B54" s="38">
        <v>5</v>
      </c>
      <c r="C54" s="40" t="s">
        <v>67</v>
      </c>
      <c r="D54" s="41" t="s">
        <v>68</v>
      </c>
      <c r="E54" s="112" t="s">
        <v>21</v>
      </c>
      <c r="F54" s="40">
        <v>12</v>
      </c>
      <c r="G54" s="42">
        <v>1089</v>
      </c>
      <c r="H54" s="42">
        <v>1049</v>
      </c>
      <c r="I54" s="113">
        <f t="shared" si="2"/>
        <v>2138</v>
      </c>
      <c r="J54" s="44">
        <f t="shared" si="3"/>
        <v>178.16666666666666</v>
      </c>
      <c r="K54" s="137"/>
      <c r="L54" s="137"/>
      <c r="M54" s="137"/>
    </row>
    <row r="55" spans="1:13" s="67" customFormat="1" ht="15" customHeight="1">
      <c r="A55" s="145" t="s">
        <v>83</v>
      </c>
      <c r="B55" s="38">
        <v>6</v>
      </c>
      <c r="C55" s="47" t="s">
        <v>69</v>
      </c>
      <c r="D55" s="41" t="s">
        <v>70</v>
      </c>
      <c r="E55" s="112" t="s">
        <v>21</v>
      </c>
      <c r="F55" s="40">
        <v>12</v>
      </c>
      <c r="G55" s="42">
        <v>1108</v>
      </c>
      <c r="H55" s="42">
        <v>1024</v>
      </c>
      <c r="I55" s="113">
        <f t="shared" si="2"/>
        <v>2132</v>
      </c>
      <c r="J55" s="44">
        <f t="shared" si="3"/>
        <v>177.66666666666666</v>
      </c>
      <c r="K55" s="137"/>
      <c r="L55" s="137"/>
      <c r="M55" s="137"/>
    </row>
    <row r="56" spans="1:13" s="67" customFormat="1" ht="15" customHeight="1">
      <c r="A56" s="145" t="s">
        <v>83</v>
      </c>
      <c r="B56" s="38">
        <v>7</v>
      </c>
      <c r="C56" s="40" t="s">
        <v>75</v>
      </c>
      <c r="D56" s="41" t="s">
        <v>76</v>
      </c>
      <c r="E56" s="112" t="s">
        <v>21</v>
      </c>
      <c r="F56" s="40">
        <v>12</v>
      </c>
      <c r="G56" s="42">
        <v>1080</v>
      </c>
      <c r="H56" s="42">
        <v>1013</v>
      </c>
      <c r="I56" s="113">
        <f t="shared" si="2"/>
        <v>2093</v>
      </c>
      <c r="J56" s="44">
        <f t="shared" si="3"/>
        <v>174.41666666666666</v>
      </c>
      <c r="K56" s="137"/>
      <c r="L56" s="137"/>
      <c r="M56" s="137"/>
    </row>
    <row r="57" spans="1:13" s="67" customFormat="1" ht="15" customHeight="1">
      <c r="A57" s="145" t="s">
        <v>83</v>
      </c>
      <c r="B57" s="38">
        <v>8</v>
      </c>
      <c r="C57" s="40" t="s">
        <v>52</v>
      </c>
      <c r="D57" s="61" t="s">
        <v>53</v>
      </c>
      <c r="E57" s="112" t="s">
        <v>28</v>
      </c>
      <c r="F57" s="40">
        <v>12</v>
      </c>
      <c r="G57" s="42">
        <v>1024</v>
      </c>
      <c r="H57" s="42">
        <v>888</v>
      </c>
      <c r="I57" s="113">
        <f t="shared" si="2"/>
        <v>1912</v>
      </c>
      <c r="J57" s="44">
        <f t="shared" si="3"/>
        <v>159.33333333333334</v>
      </c>
      <c r="K57" s="137"/>
      <c r="L57" s="137"/>
      <c r="M57" s="137"/>
    </row>
    <row r="58" spans="1:13" s="67" customFormat="1" ht="15" customHeight="1">
      <c r="A58" s="146"/>
      <c r="B58" s="38">
        <v>9</v>
      </c>
      <c r="C58" s="40" t="s">
        <v>73</v>
      </c>
      <c r="D58" s="40" t="s">
        <v>74</v>
      </c>
      <c r="E58" s="40" t="s">
        <v>21</v>
      </c>
      <c r="F58" s="40">
        <v>12</v>
      </c>
      <c r="G58" s="42">
        <v>904</v>
      </c>
      <c r="H58" s="42">
        <v>989</v>
      </c>
      <c r="I58" s="113">
        <f t="shared" si="2"/>
        <v>1893</v>
      </c>
      <c r="J58" s="44">
        <f t="shared" si="3"/>
        <v>157.75</v>
      </c>
      <c r="K58" s="137"/>
      <c r="L58" s="137"/>
      <c r="M58" s="137"/>
    </row>
    <row r="59" spans="1:13" ht="15" customHeight="1">
      <c r="A59" s="92"/>
      <c r="B59" s="128"/>
      <c r="C59" s="141"/>
      <c r="D59" s="141"/>
      <c r="E59" s="141"/>
      <c r="F59" s="141"/>
      <c r="G59" s="142"/>
      <c r="H59" s="142"/>
      <c r="I59" s="142"/>
      <c r="J59" s="143"/>
      <c r="K59" s="92"/>
      <c r="L59" s="92"/>
      <c r="M59" s="92"/>
    </row>
    <row r="60" spans="1:13" ht="15" customHeight="1">
      <c r="A60" s="92"/>
      <c r="B60" s="256" t="s">
        <v>94</v>
      </c>
      <c r="C60" s="256"/>
      <c r="D60" s="256"/>
      <c r="E60" s="256"/>
      <c r="F60" s="256"/>
      <c r="G60" s="256"/>
      <c r="H60" s="256"/>
      <c r="I60" s="256"/>
      <c r="J60" s="256"/>
      <c r="K60" s="92"/>
      <c r="L60" s="92"/>
      <c r="M60" s="92"/>
    </row>
    <row r="61" spans="1:13" ht="6" customHeight="1">
      <c r="A61" s="92"/>
      <c r="B61" s="85"/>
      <c r="C61" s="141"/>
      <c r="D61" s="141"/>
      <c r="E61" s="141"/>
      <c r="F61" s="141"/>
      <c r="G61" s="142"/>
      <c r="H61" s="142"/>
      <c r="I61" s="142"/>
      <c r="J61" s="143"/>
      <c r="K61" s="92"/>
      <c r="L61" s="92"/>
      <c r="M61" s="92"/>
    </row>
    <row r="62" spans="1:13" ht="10.5" customHeight="1">
      <c r="A62" s="92"/>
      <c r="B62" s="251" t="s">
        <v>86</v>
      </c>
      <c r="C62" s="104" t="s">
        <v>4</v>
      </c>
      <c r="D62" s="104" t="s">
        <v>5</v>
      </c>
      <c r="E62" s="104" t="s">
        <v>6</v>
      </c>
      <c r="F62" s="104" t="s">
        <v>87</v>
      </c>
      <c r="G62" s="105" t="s">
        <v>88</v>
      </c>
      <c r="H62" s="105" t="s">
        <v>88</v>
      </c>
      <c r="I62" s="105" t="s">
        <v>89</v>
      </c>
      <c r="J62" s="257" t="s">
        <v>10</v>
      </c>
      <c r="K62" s="92"/>
      <c r="L62" s="92"/>
      <c r="M62" s="92"/>
    </row>
    <row r="63" spans="1:13" ht="10.5" customHeight="1">
      <c r="A63" s="92"/>
      <c r="B63" s="251"/>
      <c r="C63" s="106"/>
      <c r="D63" s="106"/>
      <c r="E63" s="106"/>
      <c r="F63" s="106"/>
      <c r="G63" s="107"/>
      <c r="H63" s="107"/>
      <c r="I63" s="107"/>
      <c r="J63" s="257"/>
      <c r="K63" s="92"/>
      <c r="L63" s="92"/>
      <c r="M63" s="92"/>
    </row>
    <row r="64" spans="1:13" ht="10.5" customHeight="1">
      <c r="A64" s="92"/>
      <c r="B64" s="251"/>
      <c r="C64" s="109" t="s">
        <v>12</v>
      </c>
      <c r="D64" s="109" t="s">
        <v>13</v>
      </c>
      <c r="E64" s="109" t="s">
        <v>14</v>
      </c>
      <c r="F64" s="109" t="s">
        <v>15</v>
      </c>
      <c r="G64" s="110" t="s">
        <v>90</v>
      </c>
      <c r="H64" s="110" t="s">
        <v>96</v>
      </c>
      <c r="I64" s="110" t="s">
        <v>16</v>
      </c>
      <c r="J64" s="257"/>
      <c r="K64" s="92"/>
      <c r="L64" s="92"/>
      <c r="M64" s="92"/>
    </row>
    <row r="65" ht="6" customHeight="1"/>
    <row r="66" spans="1:10" ht="13.5">
      <c r="A66" s="145" t="s">
        <v>83</v>
      </c>
      <c r="B66" s="38">
        <v>1</v>
      </c>
      <c r="C66" s="40" t="s">
        <v>78</v>
      </c>
      <c r="D66" s="61" t="s">
        <v>79</v>
      </c>
      <c r="E66" s="73" t="s">
        <v>28</v>
      </c>
      <c r="F66" s="40">
        <v>12</v>
      </c>
      <c r="G66" s="42">
        <v>870</v>
      </c>
      <c r="H66" s="42">
        <v>966</v>
      </c>
      <c r="I66" s="113">
        <f>SUM(G66:H66)</f>
        <v>1836</v>
      </c>
      <c r="J66" s="44">
        <f>I66/F66</f>
        <v>153</v>
      </c>
    </row>
  </sheetData>
  <sheetProtection password="C73D" sheet="1" objects="1" selectLockedCells="1" selectUnlockedCells="1"/>
  <mergeCells count="18">
    <mergeCell ref="B5:J5"/>
    <mergeCell ref="B7:J7"/>
    <mergeCell ref="B9:B11"/>
    <mergeCell ref="J9:J11"/>
    <mergeCell ref="K10:L11"/>
    <mergeCell ref="B16:J16"/>
    <mergeCell ref="B17:J17"/>
    <mergeCell ref="B18:B20"/>
    <mergeCell ref="J18:J20"/>
    <mergeCell ref="B27:J27"/>
    <mergeCell ref="B29:B31"/>
    <mergeCell ref="J29:J31"/>
    <mergeCell ref="B44:J44"/>
    <mergeCell ref="B46:B48"/>
    <mergeCell ref="J46:J48"/>
    <mergeCell ref="B60:J60"/>
    <mergeCell ref="B62:B64"/>
    <mergeCell ref="J62:J6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5.421875" style="2" customWidth="1"/>
    <col min="3" max="4" width="6.00390625" style="2" customWidth="1"/>
    <col min="5" max="5" width="16.28125" style="2" customWidth="1"/>
    <col min="6" max="6" width="7.7109375" style="2" customWidth="1"/>
    <col min="7" max="7" width="21.7109375" style="2" customWidth="1"/>
    <col min="8" max="8" width="5.421875" style="2" customWidth="1"/>
    <col min="9" max="9" width="7.421875" style="3" customWidth="1"/>
    <col min="10" max="10" width="7.140625" style="3" customWidth="1"/>
    <col min="11" max="11" width="6.00390625" style="4" customWidth="1"/>
    <col min="12" max="12" width="1.421875" style="5" customWidth="1"/>
    <col min="13" max="13" width="4.7109375" style="1" customWidth="1"/>
    <col min="14" max="16384" width="9.140625" style="1" customWidth="1"/>
  </cols>
  <sheetData>
    <row r="1" spans="1:13" ht="13.5" customHeight="1">
      <c r="A1" s="6"/>
      <c r="B1" s="6"/>
      <c r="C1" s="6"/>
      <c r="D1" s="6"/>
      <c r="E1" s="6"/>
      <c r="F1" s="6"/>
      <c r="G1" s="6"/>
      <c r="H1" s="6"/>
      <c r="I1" s="6"/>
      <c r="J1" s="141"/>
      <c r="K1" s="6"/>
      <c r="L1" s="7"/>
      <c r="M1" s="253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141"/>
      <c r="K2" s="6"/>
      <c r="L2" s="7"/>
      <c r="M2" s="253"/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141"/>
      <c r="K3" s="6"/>
      <c r="L3" s="7"/>
      <c r="M3" s="253"/>
    </row>
    <row r="4" spans="2:14" s="8" customFormat="1" ht="13.5" customHeight="1">
      <c r="B4" s="254" t="s">
        <v>98</v>
      </c>
      <c r="C4" s="254"/>
      <c r="D4" s="254"/>
      <c r="E4" s="254"/>
      <c r="F4" s="254"/>
      <c r="G4" s="254"/>
      <c r="H4" s="254"/>
      <c r="I4" s="254"/>
      <c r="J4" s="254"/>
      <c r="K4" s="254"/>
      <c r="L4" s="9"/>
      <c r="M4" s="253"/>
      <c r="N4" s="11"/>
    </row>
    <row r="5" spans="2:13" s="12" customFormat="1" ht="9.75" customHeight="1">
      <c r="B5" s="13"/>
      <c r="C5" s="14"/>
      <c r="D5" s="14"/>
      <c r="E5" s="15"/>
      <c r="F5" s="14"/>
      <c r="G5" s="13"/>
      <c r="I5" s="16"/>
      <c r="J5" s="16"/>
      <c r="K5" s="17"/>
      <c r="L5" s="5"/>
      <c r="M5" s="253"/>
    </row>
    <row r="6" spans="1:14" s="12" customFormat="1" ht="9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53"/>
      <c r="N6" s="20"/>
    </row>
    <row r="7" spans="2:12" s="51" customFormat="1" ht="9.75" customHeight="1">
      <c r="B7" s="52"/>
      <c r="C7" s="32"/>
      <c r="D7" s="32"/>
      <c r="E7" s="32"/>
      <c r="F7" s="32"/>
      <c r="G7" s="32"/>
      <c r="H7" s="32"/>
      <c r="I7" s="53"/>
      <c r="J7" s="63"/>
      <c r="K7" s="55"/>
      <c r="L7" s="56"/>
    </row>
    <row r="8" spans="1:12" s="51" customFormat="1" ht="9.7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s="51" customFormat="1" ht="7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5" s="51" customFormat="1" ht="13.5" customHeight="1">
      <c r="A10" s="18"/>
      <c r="B10" s="251" t="s">
        <v>2</v>
      </c>
      <c r="C10" s="22" t="s">
        <v>3</v>
      </c>
      <c r="D10" s="251" t="s">
        <v>99</v>
      </c>
      <c r="E10" s="23" t="s">
        <v>4</v>
      </c>
      <c r="F10" s="23" t="s">
        <v>5</v>
      </c>
      <c r="G10" s="23" t="s">
        <v>6</v>
      </c>
      <c r="H10" s="23" t="s">
        <v>7</v>
      </c>
      <c r="I10" s="24"/>
      <c r="J10" s="262" t="s">
        <v>9</v>
      </c>
      <c r="K10" s="252" t="s">
        <v>10</v>
      </c>
      <c r="L10" s="18"/>
      <c r="N10" s="26"/>
      <c r="O10" s="27"/>
    </row>
    <row r="11" spans="1:12" s="51" customFormat="1" ht="13.5" customHeight="1">
      <c r="A11" s="18"/>
      <c r="B11" s="251"/>
      <c r="C11" s="28" t="s">
        <v>11</v>
      </c>
      <c r="D11" s="251"/>
      <c r="E11" s="29" t="s">
        <v>12</v>
      </c>
      <c r="F11" s="29" t="s">
        <v>13</v>
      </c>
      <c r="G11" s="29" t="s">
        <v>14</v>
      </c>
      <c r="H11" s="29" t="s">
        <v>15</v>
      </c>
      <c r="I11" s="30"/>
      <c r="J11" s="262"/>
      <c r="K11" s="252"/>
      <c r="L11" s="18"/>
    </row>
    <row r="12" spans="1:12" s="51" customFormat="1" ht="6" customHeight="1">
      <c r="A12" s="18"/>
      <c r="B12" s="57"/>
      <c r="C12" s="57"/>
      <c r="D12" s="57"/>
      <c r="E12" s="58"/>
      <c r="F12" s="58"/>
      <c r="G12" s="58"/>
      <c r="H12" s="58"/>
      <c r="I12" s="59"/>
      <c r="J12" s="59"/>
      <c r="K12" s="60"/>
      <c r="L12" s="18"/>
    </row>
    <row r="13" spans="1:12" s="51" customFormat="1" ht="15.75" customHeight="1">
      <c r="A13" s="18"/>
      <c r="B13" s="38">
        <v>1</v>
      </c>
      <c r="C13" s="39" t="s">
        <v>29</v>
      </c>
      <c r="D13" s="39">
        <v>0</v>
      </c>
      <c r="E13" s="40" t="s">
        <v>36</v>
      </c>
      <c r="F13" s="40" t="s">
        <v>37</v>
      </c>
      <c r="G13" s="40" t="s">
        <v>100</v>
      </c>
      <c r="H13" s="40">
        <v>8</v>
      </c>
      <c r="I13" s="147">
        <v>1705</v>
      </c>
      <c r="J13" s="43">
        <f aca="true" t="shared" si="0" ref="J13:J27">SUM(I13+(D13*8))</f>
        <v>1705</v>
      </c>
      <c r="K13" s="44">
        <f aca="true" t="shared" si="1" ref="K13:K27">I13/H13</f>
        <v>213.125</v>
      </c>
      <c r="L13" s="18"/>
    </row>
    <row r="14" spans="1:12" s="51" customFormat="1" ht="15.75" customHeight="1">
      <c r="A14" s="18"/>
      <c r="B14" s="38">
        <v>2</v>
      </c>
      <c r="C14" s="39" t="s">
        <v>25</v>
      </c>
      <c r="D14" s="39">
        <v>5</v>
      </c>
      <c r="E14" s="40" t="s">
        <v>41</v>
      </c>
      <c r="F14" s="61" t="s">
        <v>42</v>
      </c>
      <c r="G14" s="112" t="s">
        <v>28</v>
      </c>
      <c r="H14" s="40">
        <v>8</v>
      </c>
      <c r="I14" s="147">
        <v>1630</v>
      </c>
      <c r="J14" s="43">
        <f t="shared" si="0"/>
        <v>1670</v>
      </c>
      <c r="K14" s="44">
        <f t="shared" si="1"/>
        <v>203.75</v>
      </c>
      <c r="L14" s="18"/>
    </row>
    <row r="15" spans="1:12" s="51" customFormat="1" ht="15.75" customHeight="1">
      <c r="A15" s="18"/>
      <c r="B15" s="38">
        <v>3</v>
      </c>
      <c r="C15" s="39" t="s">
        <v>25</v>
      </c>
      <c r="D15" s="39">
        <v>5</v>
      </c>
      <c r="E15" s="40" t="s">
        <v>43</v>
      </c>
      <c r="F15" s="61" t="s">
        <v>44</v>
      </c>
      <c r="G15" s="40" t="s">
        <v>100</v>
      </c>
      <c r="H15" s="40">
        <v>8</v>
      </c>
      <c r="I15" s="147">
        <v>1564</v>
      </c>
      <c r="J15" s="43">
        <f t="shared" si="0"/>
        <v>1604</v>
      </c>
      <c r="K15" s="44">
        <f t="shared" si="1"/>
        <v>195.5</v>
      </c>
      <c r="L15" s="18"/>
    </row>
    <row r="16" spans="1:12" s="51" customFormat="1" ht="15.75" customHeight="1">
      <c r="A16" s="18"/>
      <c r="B16" s="38">
        <v>4</v>
      </c>
      <c r="C16" s="39" t="s">
        <v>51</v>
      </c>
      <c r="D16" s="39">
        <v>10</v>
      </c>
      <c r="E16" s="40" t="s">
        <v>63</v>
      </c>
      <c r="F16" s="61" t="s">
        <v>64</v>
      </c>
      <c r="G16" s="40" t="s">
        <v>28</v>
      </c>
      <c r="H16" s="40">
        <v>8</v>
      </c>
      <c r="I16" s="147">
        <v>1522</v>
      </c>
      <c r="J16" s="43">
        <f t="shared" si="0"/>
        <v>1602</v>
      </c>
      <c r="K16" s="44">
        <f t="shared" si="1"/>
        <v>190.25</v>
      </c>
      <c r="L16" s="18"/>
    </row>
    <row r="17" spans="2:15" s="51" customFormat="1" ht="15.75" customHeight="1">
      <c r="B17" s="38">
        <v>5</v>
      </c>
      <c r="C17" s="39" t="s">
        <v>25</v>
      </c>
      <c r="D17" s="39">
        <v>5</v>
      </c>
      <c r="E17" s="40" t="s">
        <v>39</v>
      </c>
      <c r="F17" s="41" t="s">
        <v>40</v>
      </c>
      <c r="G17" s="40" t="s">
        <v>28</v>
      </c>
      <c r="H17" s="40">
        <v>8</v>
      </c>
      <c r="I17" s="147">
        <v>1560</v>
      </c>
      <c r="J17" s="43">
        <f t="shared" si="0"/>
        <v>1600</v>
      </c>
      <c r="K17" s="44">
        <f t="shared" si="1"/>
        <v>195</v>
      </c>
      <c r="L17" s="56"/>
      <c r="O17" s="32"/>
    </row>
    <row r="18" spans="2:12" s="51" customFormat="1" ht="15.75" customHeight="1">
      <c r="B18" s="38">
        <v>6</v>
      </c>
      <c r="C18" s="39" t="s">
        <v>25</v>
      </c>
      <c r="D18" s="39">
        <v>5</v>
      </c>
      <c r="E18" s="40" t="s">
        <v>56</v>
      </c>
      <c r="F18" s="61" t="s">
        <v>57</v>
      </c>
      <c r="G18" s="40" t="s">
        <v>100</v>
      </c>
      <c r="H18" s="40">
        <v>8</v>
      </c>
      <c r="I18" s="147">
        <v>1555</v>
      </c>
      <c r="J18" s="43">
        <f t="shared" si="0"/>
        <v>1595</v>
      </c>
      <c r="K18" s="44">
        <f t="shared" si="1"/>
        <v>194.375</v>
      </c>
      <c r="L18" s="56"/>
    </row>
    <row r="19" spans="2:12" s="51" customFormat="1" ht="15.75" customHeight="1">
      <c r="B19" s="38">
        <v>7</v>
      </c>
      <c r="C19" s="39" t="s">
        <v>29</v>
      </c>
      <c r="D19" s="39">
        <v>0</v>
      </c>
      <c r="E19" s="40" t="s">
        <v>34</v>
      </c>
      <c r="F19" s="61" t="s">
        <v>35</v>
      </c>
      <c r="G19" s="40" t="s">
        <v>100</v>
      </c>
      <c r="H19" s="40">
        <v>8</v>
      </c>
      <c r="I19" s="147">
        <v>1588</v>
      </c>
      <c r="J19" s="43">
        <f t="shared" si="0"/>
        <v>1588</v>
      </c>
      <c r="K19" s="44">
        <f t="shared" si="1"/>
        <v>198.5</v>
      </c>
      <c r="L19" s="56"/>
    </row>
    <row r="20" spans="2:12" s="51" customFormat="1" ht="15.75" customHeight="1">
      <c r="B20" s="38">
        <v>8</v>
      </c>
      <c r="C20" s="39" t="s">
        <v>51</v>
      </c>
      <c r="D20" s="39">
        <v>10</v>
      </c>
      <c r="E20" s="40" t="s">
        <v>67</v>
      </c>
      <c r="F20" s="61" t="s">
        <v>68</v>
      </c>
      <c r="G20" s="40" t="s">
        <v>100</v>
      </c>
      <c r="H20" s="40">
        <v>8</v>
      </c>
      <c r="I20" s="147">
        <v>1469</v>
      </c>
      <c r="J20" s="43">
        <f t="shared" si="0"/>
        <v>1549</v>
      </c>
      <c r="K20" s="44">
        <f t="shared" si="1"/>
        <v>183.625</v>
      </c>
      <c r="L20" s="56"/>
    </row>
    <row r="21" spans="2:12" s="67" customFormat="1" ht="15.75" customHeight="1">
      <c r="B21" s="38">
        <v>9</v>
      </c>
      <c r="C21" s="39" t="s">
        <v>51</v>
      </c>
      <c r="D21" s="39">
        <v>10</v>
      </c>
      <c r="E21" s="40" t="s">
        <v>69</v>
      </c>
      <c r="F21" s="61" t="s">
        <v>70</v>
      </c>
      <c r="G21" s="40" t="s">
        <v>100</v>
      </c>
      <c r="H21" s="40">
        <v>8</v>
      </c>
      <c r="I21" s="147">
        <v>1467</v>
      </c>
      <c r="J21" s="43">
        <f t="shared" si="0"/>
        <v>1547</v>
      </c>
      <c r="K21" s="44">
        <f t="shared" si="1"/>
        <v>183.375</v>
      </c>
      <c r="L21" s="56"/>
    </row>
    <row r="22" spans="2:12" s="67" customFormat="1" ht="15.75" customHeight="1">
      <c r="B22" s="38">
        <v>10</v>
      </c>
      <c r="C22" s="39" t="s">
        <v>51</v>
      </c>
      <c r="D22" s="39">
        <v>10</v>
      </c>
      <c r="E22" s="40" t="s">
        <v>61</v>
      </c>
      <c r="F22" s="61" t="s">
        <v>62</v>
      </c>
      <c r="G22" s="73" t="s">
        <v>28</v>
      </c>
      <c r="H22" s="40">
        <v>8</v>
      </c>
      <c r="I22" s="147">
        <v>1417</v>
      </c>
      <c r="J22" s="43">
        <f t="shared" si="0"/>
        <v>1497</v>
      </c>
      <c r="K22" s="44">
        <f t="shared" si="1"/>
        <v>177.125</v>
      </c>
      <c r="L22" s="56"/>
    </row>
    <row r="23" spans="2:12" s="67" customFormat="1" ht="15.75" customHeight="1">
      <c r="B23" s="38">
        <v>11</v>
      </c>
      <c r="C23" s="39" t="s">
        <v>51</v>
      </c>
      <c r="D23" s="39">
        <v>10</v>
      </c>
      <c r="E23" s="40" t="s">
        <v>75</v>
      </c>
      <c r="F23" s="41" t="s">
        <v>76</v>
      </c>
      <c r="G23" s="40" t="s">
        <v>100</v>
      </c>
      <c r="H23" s="40">
        <v>8</v>
      </c>
      <c r="I23" s="147">
        <v>1398</v>
      </c>
      <c r="J23" s="43">
        <f t="shared" si="0"/>
        <v>1478</v>
      </c>
      <c r="K23" s="44">
        <f t="shared" si="1"/>
        <v>174.75</v>
      </c>
      <c r="L23" s="56"/>
    </row>
    <row r="24" spans="2:12" s="67" customFormat="1" ht="15.75" customHeight="1">
      <c r="B24" s="38">
        <v>12</v>
      </c>
      <c r="C24" s="39" t="s">
        <v>51</v>
      </c>
      <c r="D24" s="39">
        <v>10</v>
      </c>
      <c r="E24" s="40" t="s">
        <v>73</v>
      </c>
      <c r="F24" s="61" t="s">
        <v>74</v>
      </c>
      <c r="G24" s="40" t="s">
        <v>100</v>
      </c>
      <c r="H24" s="40">
        <v>8</v>
      </c>
      <c r="I24" s="147">
        <v>1375</v>
      </c>
      <c r="J24" s="43">
        <f t="shared" si="0"/>
        <v>1455</v>
      </c>
      <c r="K24" s="44">
        <f t="shared" si="1"/>
        <v>171.875</v>
      </c>
      <c r="L24" s="56"/>
    </row>
    <row r="25" spans="2:12" s="67" customFormat="1" ht="15.75" customHeight="1">
      <c r="B25" s="38">
        <v>13</v>
      </c>
      <c r="C25" s="39" t="s">
        <v>25</v>
      </c>
      <c r="D25" s="39">
        <v>5</v>
      </c>
      <c r="E25" s="40" t="s">
        <v>54</v>
      </c>
      <c r="F25" s="61" t="s">
        <v>55</v>
      </c>
      <c r="G25" s="112" t="s">
        <v>28</v>
      </c>
      <c r="H25" s="40">
        <v>8</v>
      </c>
      <c r="I25" s="147">
        <v>1410</v>
      </c>
      <c r="J25" s="43">
        <f t="shared" si="0"/>
        <v>1450</v>
      </c>
      <c r="K25" s="44">
        <f t="shared" si="1"/>
        <v>176.25</v>
      </c>
      <c r="L25" s="56"/>
    </row>
    <row r="26" spans="2:12" s="67" customFormat="1" ht="15.75" customHeight="1">
      <c r="B26" s="38">
        <v>14</v>
      </c>
      <c r="C26" s="39" t="s">
        <v>51</v>
      </c>
      <c r="D26" s="39">
        <v>10</v>
      </c>
      <c r="E26" s="40" t="s">
        <v>52</v>
      </c>
      <c r="F26" s="61" t="s">
        <v>53</v>
      </c>
      <c r="G26" s="40" t="s">
        <v>28</v>
      </c>
      <c r="H26" s="40">
        <v>8</v>
      </c>
      <c r="I26" s="147">
        <v>1319</v>
      </c>
      <c r="J26" s="43">
        <f t="shared" si="0"/>
        <v>1399</v>
      </c>
      <c r="K26" s="44">
        <f t="shared" si="1"/>
        <v>164.875</v>
      </c>
      <c r="L26" s="56"/>
    </row>
    <row r="27" spans="2:11" ht="15.75" customHeight="1">
      <c r="B27" s="38">
        <v>15</v>
      </c>
      <c r="C27" s="39" t="s">
        <v>25</v>
      </c>
      <c r="D27" s="39">
        <v>5</v>
      </c>
      <c r="E27" s="40" t="s">
        <v>58</v>
      </c>
      <c r="F27" s="41" t="s">
        <v>59</v>
      </c>
      <c r="G27" s="40" t="s">
        <v>100</v>
      </c>
      <c r="H27" s="40">
        <v>8</v>
      </c>
      <c r="I27" s="147">
        <v>1271</v>
      </c>
      <c r="J27" s="43">
        <f t="shared" si="0"/>
        <v>1311</v>
      </c>
      <c r="K27" s="44">
        <f t="shared" si="1"/>
        <v>158.875</v>
      </c>
    </row>
    <row r="28" ht="13.5" customHeight="1"/>
  </sheetData>
  <sheetProtection password="C73D" sheet="1" selectLockedCells="1" selectUnlockedCells="1"/>
  <mergeCells count="8">
    <mergeCell ref="M1:M6"/>
    <mergeCell ref="B4:K4"/>
    <mergeCell ref="A6:L6"/>
    <mergeCell ref="A8:L8"/>
    <mergeCell ref="B10:B11"/>
    <mergeCell ref="D10:D11"/>
    <mergeCell ref="J10:J11"/>
    <mergeCell ref="K10:K11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A46"/>
  <sheetViews>
    <sheetView workbookViewId="0" topLeftCell="A1">
      <selection activeCell="O20" sqref="O20"/>
    </sheetView>
  </sheetViews>
  <sheetFormatPr defaultColWidth="9.140625" defaultRowHeight="12.75"/>
  <cols>
    <col min="1" max="1" width="9.421875" style="1" customWidth="1"/>
    <col min="2" max="2" width="5.421875" style="2" customWidth="1"/>
    <col min="3" max="3" width="6.00390625" style="2" customWidth="1"/>
    <col min="4" max="4" width="16.28125" style="2" customWidth="1"/>
    <col min="5" max="5" width="7.7109375" style="2" customWidth="1"/>
    <col min="6" max="6" width="21.7109375" style="2" customWidth="1"/>
    <col min="7" max="7" width="5.421875" style="2" customWidth="1"/>
    <col min="8" max="8" width="7.421875" style="3" customWidth="1"/>
    <col min="9" max="9" width="7.140625" style="3" customWidth="1"/>
    <col min="10" max="10" width="6.00390625" style="4" customWidth="1"/>
    <col min="11" max="11" width="1.421875" style="5" customWidth="1"/>
    <col min="12" max="12" width="4.7109375" style="1" customWidth="1"/>
    <col min="13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253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253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253"/>
    </row>
    <row r="4" spans="2:13" s="8" customFormat="1" ht="13.5" customHeight="1">
      <c r="B4" s="254" t="s">
        <v>101</v>
      </c>
      <c r="C4" s="254"/>
      <c r="D4" s="254"/>
      <c r="E4" s="254"/>
      <c r="F4" s="254"/>
      <c r="G4" s="254"/>
      <c r="H4" s="254"/>
      <c r="I4" s="254"/>
      <c r="J4" s="254"/>
      <c r="K4" s="10"/>
      <c r="L4" s="253"/>
      <c r="M4" s="11"/>
    </row>
    <row r="5" spans="2:12" s="12" customFormat="1" ht="9.75" customHeight="1">
      <c r="B5" s="13"/>
      <c r="C5" s="14"/>
      <c r="D5" s="15"/>
      <c r="E5" s="14"/>
      <c r="F5" s="13"/>
      <c r="H5" s="16"/>
      <c r="I5" s="16"/>
      <c r="J5" s="17"/>
      <c r="K5" s="5"/>
      <c r="L5" s="253"/>
    </row>
    <row r="6" spans="2:13" s="12" customFormat="1" ht="12" customHeight="1">
      <c r="B6" s="246" t="s">
        <v>102</v>
      </c>
      <c r="C6" s="246"/>
      <c r="D6" s="246"/>
      <c r="E6" s="246"/>
      <c r="F6" s="246"/>
      <c r="G6" s="246"/>
      <c r="H6" s="246"/>
      <c r="I6" s="246"/>
      <c r="J6" s="246"/>
      <c r="K6" s="19"/>
      <c r="L6" s="253"/>
      <c r="M6" s="20"/>
    </row>
    <row r="7" s="12" customFormat="1" ht="7.5" customHeight="1">
      <c r="L7" s="253"/>
    </row>
    <row r="8" spans="2:14" s="21" customFormat="1" ht="13.5" customHeight="1">
      <c r="B8" s="251" t="s">
        <v>2</v>
      </c>
      <c r="C8" s="22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4" t="s">
        <v>103</v>
      </c>
      <c r="I8" s="24" t="s">
        <v>9</v>
      </c>
      <c r="J8" s="252" t="s">
        <v>10</v>
      </c>
      <c r="K8" s="25"/>
      <c r="L8" s="253"/>
      <c r="M8" s="26"/>
      <c r="N8" s="27"/>
    </row>
    <row r="9" spans="2:14" s="21" customFormat="1" ht="13.5" customHeight="1">
      <c r="B9" s="251"/>
      <c r="C9" s="28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31" t="s">
        <v>17</v>
      </c>
      <c r="J9" s="252"/>
      <c r="K9" s="25"/>
      <c r="L9" s="253"/>
      <c r="N9" s="32"/>
    </row>
    <row r="10" spans="2:11" s="21" customFormat="1" ht="6" customHeight="1">
      <c r="B10" s="33"/>
      <c r="C10" s="33"/>
      <c r="D10" s="34"/>
      <c r="E10" s="34"/>
      <c r="F10" s="34"/>
      <c r="G10" s="34"/>
      <c r="H10" s="35"/>
      <c r="I10" s="35"/>
      <c r="J10" s="36"/>
      <c r="K10" s="25"/>
    </row>
    <row r="11" spans="1:131" s="79" customFormat="1" ht="13.5" customHeight="1">
      <c r="A11" s="76"/>
      <c r="B11" s="242">
        <v>1</v>
      </c>
      <c r="C11" s="39" t="s">
        <v>18</v>
      </c>
      <c r="D11" s="40" t="s">
        <v>19</v>
      </c>
      <c r="E11" s="41" t="s">
        <v>20</v>
      </c>
      <c r="F11" s="243" t="s">
        <v>21</v>
      </c>
      <c r="G11" s="40">
        <v>8</v>
      </c>
      <c r="H11" s="113">
        <v>1767</v>
      </c>
      <c r="I11" s="244">
        <f>SUM(H11+H12)</f>
        <v>3361</v>
      </c>
      <c r="J11" s="44">
        <f>(H11)/G11</f>
        <v>220.875</v>
      </c>
      <c r="K11" s="77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</row>
    <row r="12" spans="1:131" s="79" customFormat="1" ht="13.5" customHeight="1">
      <c r="A12" s="76"/>
      <c r="B12" s="242"/>
      <c r="C12" s="39" t="s">
        <v>18</v>
      </c>
      <c r="D12" s="40" t="s">
        <v>22</v>
      </c>
      <c r="E12" s="40" t="s">
        <v>23</v>
      </c>
      <c r="F12" s="243"/>
      <c r="G12" s="40">
        <v>8</v>
      </c>
      <c r="H12" s="113">
        <v>1594</v>
      </c>
      <c r="I12" s="244"/>
      <c r="J12" s="44">
        <f>(H12)/G12</f>
        <v>199.25</v>
      </c>
      <c r="K12" s="77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</row>
    <row r="13" spans="2:11" s="51" customFormat="1" ht="13.5" customHeight="1">
      <c r="B13" s="52"/>
      <c r="C13" s="32"/>
      <c r="D13" s="32"/>
      <c r="E13" s="32"/>
      <c r="F13" s="32"/>
      <c r="G13" s="32"/>
      <c r="H13" s="53"/>
      <c r="I13" s="54"/>
      <c r="J13" s="55"/>
      <c r="K13" s="56"/>
    </row>
    <row r="14" spans="2:11" s="51" customFormat="1" ht="12" customHeight="1">
      <c r="B14" s="246" t="s">
        <v>104</v>
      </c>
      <c r="C14" s="246"/>
      <c r="D14" s="246"/>
      <c r="E14" s="246"/>
      <c r="F14" s="246"/>
      <c r="G14" s="246"/>
      <c r="H14" s="246"/>
      <c r="I14" s="246"/>
      <c r="J14" s="246"/>
      <c r="K14" s="19"/>
    </row>
    <row r="15" spans="1:11" s="51" customFormat="1" ht="7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4" s="51" customFormat="1" ht="13.5" customHeight="1">
      <c r="A16" s="18"/>
      <c r="B16" s="251" t="s">
        <v>2</v>
      </c>
      <c r="C16" s="22" t="s">
        <v>3</v>
      </c>
      <c r="D16" s="23" t="s">
        <v>4</v>
      </c>
      <c r="E16" s="23" t="s">
        <v>5</v>
      </c>
      <c r="F16" s="23" t="s">
        <v>6</v>
      </c>
      <c r="G16" s="23" t="s">
        <v>7</v>
      </c>
      <c r="H16" s="24"/>
      <c r="I16" s="24" t="s">
        <v>9</v>
      </c>
      <c r="J16" s="252" t="s">
        <v>10</v>
      </c>
      <c r="K16" s="18"/>
      <c r="M16" s="26"/>
      <c r="N16" s="27"/>
    </row>
    <row r="17" spans="1:11" s="51" customFormat="1" ht="13.5" customHeight="1">
      <c r="A17" s="18"/>
      <c r="B17" s="251"/>
      <c r="C17" s="28" t="s">
        <v>11</v>
      </c>
      <c r="D17" s="29" t="s">
        <v>12</v>
      </c>
      <c r="E17" s="29" t="s">
        <v>13</v>
      </c>
      <c r="F17" s="29" t="s">
        <v>14</v>
      </c>
      <c r="G17" s="29" t="s">
        <v>15</v>
      </c>
      <c r="H17" s="31"/>
      <c r="I17" s="31" t="s">
        <v>17</v>
      </c>
      <c r="J17" s="252"/>
      <c r="K17" s="18"/>
    </row>
    <row r="18" spans="1:11" s="51" customFormat="1" ht="6" customHeight="1">
      <c r="A18" s="18"/>
      <c r="B18" s="57"/>
      <c r="C18" s="57"/>
      <c r="D18" s="58"/>
      <c r="E18" s="58"/>
      <c r="F18" s="58"/>
      <c r="G18" s="58"/>
      <c r="H18" s="59"/>
      <c r="I18" s="59"/>
      <c r="J18" s="60"/>
      <c r="K18" s="18"/>
    </row>
    <row r="19" spans="1:14" s="51" customFormat="1" ht="13.5" customHeight="1">
      <c r="A19" s="18"/>
      <c r="B19" s="242">
        <v>1</v>
      </c>
      <c r="C19" s="39" t="s">
        <v>29</v>
      </c>
      <c r="D19" s="40" t="s">
        <v>32</v>
      </c>
      <c r="E19" s="41" t="s">
        <v>33</v>
      </c>
      <c r="F19" s="243" t="s">
        <v>21</v>
      </c>
      <c r="G19" s="40">
        <v>8</v>
      </c>
      <c r="H19" s="148">
        <v>1582</v>
      </c>
      <c r="I19" s="244">
        <f>SUM(H19+H20)</f>
        <v>3053</v>
      </c>
      <c r="J19" s="44">
        <f>(H19)/G19</f>
        <v>197.75</v>
      </c>
      <c r="K19" s="18"/>
      <c r="N19" s="32"/>
    </row>
    <row r="20" spans="1:11" s="51" customFormat="1" ht="13.5" customHeight="1">
      <c r="A20" s="18"/>
      <c r="B20" s="242"/>
      <c r="C20" s="39" t="s">
        <v>29</v>
      </c>
      <c r="D20" s="40" t="s">
        <v>34</v>
      </c>
      <c r="E20" s="40" t="s">
        <v>35</v>
      </c>
      <c r="F20" s="243"/>
      <c r="G20" s="40">
        <v>8</v>
      </c>
      <c r="H20" s="148">
        <v>1471</v>
      </c>
      <c r="I20" s="244"/>
      <c r="J20" s="44">
        <f>(H20)/G20</f>
        <v>183.875</v>
      </c>
      <c r="K20" s="18"/>
    </row>
    <row r="21" spans="1:11" s="51" customFormat="1" ht="13.5" customHeight="1">
      <c r="A21" s="18"/>
      <c r="B21" s="242">
        <v>2</v>
      </c>
      <c r="C21" s="39" t="s">
        <v>25</v>
      </c>
      <c r="D21" s="40" t="s">
        <v>26</v>
      </c>
      <c r="E21" s="61" t="s">
        <v>27</v>
      </c>
      <c r="F21" s="243" t="s">
        <v>28</v>
      </c>
      <c r="G21" s="40">
        <v>8</v>
      </c>
      <c r="H21" s="148">
        <v>1275</v>
      </c>
      <c r="I21" s="244">
        <f>SUM(H21+H22)</f>
        <v>2660</v>
      </c>
      <c r="J21" s="44">
        <f>(H21)/G21</f>
        <v>159.375</v>
      </c>
      <c r="K21" s="18"/>
    </row>
    <row r="22" spans="1:11" s="51" customFormat="1" ht="13.5" customHeight="1">
      <c r="A22" s="18"/>
      <c r="B22" s="242"/>
      <c r="C22" s="39" t="s">
        <v>29</v>
      </c>
      <c r="D22" s="40" t="s">
        <v>30</v>
      </c>
      <c r="E22" s="40" t="s">
        <v>31</v>
      </c>
      <c r="F22" s="243"/>
      <c r="G22" s="40">
        <v>8</v>
      </c>
      <c r="H22" s="148">
        <v>1385</v>
      </c>
      <c r="I22" s="244"/>
      <c r="J22" s="44">
        <f>(H22)/G22</f>
        <v>173.125</v>
      </c>
      <c r="K22" s="18"/>
    </row>
    <row r="23" spans="2:11" s="51" customFormat="1" ht="13.5" customHeight="1">
      <c r="B23" s="52"/>
      <c r="C23" s="32"/>
      <c r="D23" s="32"/>
      <c r="E23" s="32"/>
      <c r="F23" s="32"/>
      <c r="G23" s="32"/>
      <c r="H23" s="53"/>
      <c r="I23" s="63"/>
      <c r="J23" s="55"/>
      <c r="K23" s="56"/>
    </row>
    <row r="24" spans="2:11" s="51" customFormat="1" ht="12" customHeight="1">
      <c r="B24" s="246" t="s">
        <v>105</v>
      </c>
      <c r="C24" s="246"/>
      <c r="D24" s="246"/>
      <c r="E24" s="246"/>
      <c r="F24" s="246"/>
      <c r="G24" s="246"/>
      <c r="H24" s="246"/>
      <c r="I24" s="246"/>
      <c r="J24" s="246"/>
      <c r="K24" s="19"/>
    </row>
    <row r="25" spans="1:12" s="51" customFormat="1" ht="7.5" customHeigh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64"/>
    </row>
    <row r="26" spans="2:14" s="51" customFormat="1" ht="13.5" customHeight="1">
      <c r="B26" s="247" t="s">
        <v>2</v>
      </c>
      <c r="C26" s="22" t="s">
        <v>3</v>
      </c>
      <c r="D26" s="23" t="s">
        <v>4</v>
      </c>
      <c r="E26" s="23" t="s">
        <v>5</v>
      </c>
      <c r="F26" s="23" t="s">
        <v>6</v>
      </c>
      <c r="G26" s="23" t="s">
        <v>7</v>
      </c>
      <c r="H26" s="24"/>
      <c r="I26" s="24" t="s">
        <v>9</v>
      </c>
      <c r="J26" s="248" t="s">
        <v>10</v>
      </c>
      <c r="K26" s="56"/>
      <c r="M26" s="26"/>
      <c r="N26" s="27"/>
    </row>
    <row r="27" spans="2:11" s="51" customFormat="1" ht="13.5" customHeight="1">
      <c r="B27" s="247"/>
      <c r="C27" s="28" t="s">
        <v>11</v>
      </c>
      <c r="D27" s="29" t="s">
        <v>12</v>
      </c>
      <c r="E27" s="29" t="s">
        <v>13</v>
      </c>
      <c r="F27" s="29" t="s">
        <v>14</v>
      </c>
      <c r="G27" s="29" t="s">
        <v>15</v>
      </c>
      <c r="H27" s="31"/>
      <c r="I27" s="31" t="s">
        <v>17</v>
      </c>
      <c r="J27" s="248"/>
      <c r="K27" s="56"/>
    </row>
    <row r="28" spans="2:11" s="51" customFormat="1" ht="6" customHeight="1">
      <c r="B28" s="52"/>
      <c r="C28" s="32"/>
      <c r="D28" s="32"/>
      <c r="E28" s="32"/>
      <c r="F28" s="32"/>
      <c r="G28" s="32"/>
      <c r="H28" s="65"/>
      <c r="I28" s="65"/>
      <c r="J28" s="55"/>
      <c r="K28" s="56"/>
    </row>
    <row r="29" spans="2:14" s="51" customFormat="1" ht="13.5" customHeight="1">
      <c r="B29" s="242">
        <v>1</v>
      </c>
      <c r="C29" s="39" t="s">
        <v>25</v>
      </c>
      <c r="D29" s="40" t="s">
        <v>56</v>
      </c>
      <c r="E29" s="61" t="s">
        <v>57</v>
      </c>
      <c r="F29" s="243" t="s">
        <v>21</v>
      </c>
      <c r="G29" s="40">
        <v>8</v>
      </c>
      <c r="H29" s="148">
        <v>1458</v>
      </c>
      <c r="I29" s="244">
        <f>SUM(H29+H30)</f>
        <v>3053</v>
      </c>
      <c r="J29" s="44">
        <f aca="true" t="shared" si="0" ref="J29:J34">(H29)/G29</f>
        <v>182.25</v>
      </c>
      <c r="K29" s="56"/>
      <c r="N29" s="32"/>
    </row>
    <row r="30" spans="2:11" s="51" customFormat="1" ht="13.5" customHeight="1">
      <c r="B30" s="242"/>
      <c r="C30" s="39" t="s">
        <v>25</v>
      </c>
      <c r="D30" s="40" t="s">
        <v>43</v>
      </c>
      <c r="E30" s="61" t="s">
        <v>44</v>
      </c>
      <c r="F30" s="243"/>
      <c r="G30" s="40">
        <v>8</v>
      </c>
      <c r="H30" s="148">
        <v>1595</v>
      </c>
      <c r="I30" s="244"/>
      <c r="J30" s="44">
        <f t="shared" si="0"/>
        <v>199.375</v>
      </c>
      <c r="K30" s="56"/>
    </row>
    <row r="31" spans="2:11" s="51" customFormat="1" ht="13.5" customHeight="1">
      <c r="B31" s="242">
        <v>2</v>
      </c>
      <c r="C31" s="39" t="s">
        <v>25</v>
      </c>
      <c r="D31" s="40" t="s">
        <v>47</v>
      </c>
      <c r="E31" s="61" t="s">
        <v>48</v>
      </c>
      <c r="F31" s="243" t="s">
        <v>28</v>
      </c>
      <c r="G31" s="40">
        <v>8</v>
      </c>
      <c r="H31" s="148">
        <v>1483</v>
      </c>
      <c r="I31" s="244">
        <f>SUM(H31+H32)</f>
        <v>2951</v>
      </c>
      <c r="J31" s="44">
        <f t="shared" si="0"/>
        <v>185.375</v>
      </c>
      <c r="K31" s="56"/>
    </row>
    <row r="32" spans="2:11" s="51" customFormat="1" ht="13.5" customHeight="1">
      <c r="B32" s="242"/>
      <c r="C32" s="39" t="s">
        <v>25</v>
      </c>
      <c r="D32" s="40" t="s">
        <v>49</v>
      </c>
      <c r="E32" s="61" t="s">
        <v>50</v>
      </c>
      <c r="F32" s="243"/>
      <c r="G32" s="40">
        <v>8</v>
      </c>
      <c r="H32" s="148">
        <v>1468</v>
      </c>
      <c r="I32" s="244"/>
      <c r="J32" s="44">
        <f t="shared" si="0"/>
        <v>183.5</v>
      </c>
      <c r="K32" s="56"/>
    </row>
    <row r="33" spans="2:11" s="51" customFormat="1" ht="13.5" customHeight="1">
      <c r="B33" s="242">
        <v>3</v>
      </c>
      <c r="C33" s="39" t="s">
        <v>25</v>
      </c>
      <c r="D33" s="40" t="s">
        <v>39</v>
      </c>
      <c r="E33" s="41" t="s">
        <v>40</v>
      </c>
      <c r="F33" s="243" t="s">
        <v>28</v>
      </c>
      <c r="G33" s="40">
        <v>8</v>
      </c>
      <c r="H33" s="148">
        <v>1395</v>
      </c>
      <c r="I33" s="244">
        <f>SUM(H33+H34)</f>
        <v>2805</v>
      </c>
      <c r="J33" s="44">
        <f t="shared" si="0"/>
        <v>174.375</v>
      </c>
      <c r="K33" s="56"/>
    </row>
    <row r="34" spans="2:11" s="51" customFormat="1" ht="13.5" customHeight="1">
      <c r="B34" s="242"/>
      <c r="C34" s="39" t="s">
        <v>25</v>
      </c>
      <c r="D34" s="40" t="s">
        <v>41</v>
      </c>
      <c r="E34" s="61" t="s">
        <v>42</v>
      </c>
      <c r="F34" s="243"/>
      <c r="G34" s="40">
        <v>8</v>
      </c>
      <c r="H34" s="148">
        <v>1410</v>
      </c>
      <c r="I34" s="244"/>
      <c r="J34" s="44">
        <f t="shared" si="0"/>
        <v>176.25</v>
      </c>
      <c r="K34" s="56"/>
    </row>
    <row r="35" spans="2:11" s="67" customFormat="1" ht="13.5" customHeight="1">
      <c r="B35" s="68"/>
      <c r="C35" s="69"/>
      <c r="G35" s="69"/>
      <c r="H35" s="70"/>
      <c r="I35" s="70"/>
      <c r="J35" s="71"/>
      <c r="K35" s="56"/>
    </row>
    <row r="36" spans="2:11" s="67" customFormat="1" ht="12" customHeight="1">
      <c r="B36" s="246" t="s">
        <v>106</v>
      </c>
      <c r="C36" s="246"/>
      <c r="D36" s="246"/>
      <c r="E36" s="246"/>
      <c r="F36" s="246"/>
      <c r="G36" s="246"/>
      <c r="H36" s="246"/>
      <c r="I36" s="246"/>
      <c r="J36" s="246"/>
      <c r="K36" s="19"/>
    </row>
    <row r="37" spans="2:11" s="67" customFormat="1" ht="7.5" customHeight="1">
      <c r="B37" s="68"/>
      <c r="C37" s="69"/>
      <c r="D37" s="69"/>
      <c r="E37" s="72"/>
      <c r="F37" s="69"/>
      <c r="G37" s="69"/>
      <c r="H37" s="70"/>
      <c r="I37" s="70"/>
      <c r="J37" s="71"/>
      <c r="K37" s="56"/>
    </row>
    <row r="38" spans="2:14" s="67" customFormat="1" ht="13.5" customHeight="1">
      <c r="B38" s="247" t="s">
        <v>2</v>
      </c>
      <c r="C38" s="22" t="s">
        <v>3</v>
      </c>
      <c r="D38" s="23" t="s">
        <v>4</v>
      </c>
      <c r="E38" s="23" t="s">
        <v>5</v>
      </c>
      <c r="F38" s="23" t="s">
        <v>6</v>
      </c>
      <c r="G38" s="23" t="s">
        <v>7</v>
      </c>
      <c r="H38" s="24"/>
      <c r="I38" s="24" t="s">
        <v>9</v>
      </c>
      <c r="J38" s="248" t="s">
        <v>10</v>
      </c>
      <c r="K38" s="56"/>
      <c r="M38" s="26"/>
      <c r="N38" s="27"/>
    </row>
    <row r="39" spans="2:11" s="67" customFormat="1" ht="13.5" customHeight="1">
      <c r="B39" s="247"/>
      <c r="C39" s="28" t="s">
        <v>11</v>
      </c>
      <c r="D39" s="29" t="s">
        <v>12</v>
      </c>
      <c r="E39" s="29" t="s">
        <v>13</v>
      </c>
      <c r="F39" s="29" t="s">
        <v>14</v>
      </c>
      <c r="G39" s="29" t="s">
        <v>15</v>
      </c>
      <c r="H39" s="31"/>
      <c r="I39" s="31" t="s">
        <v>17</v>
      </c>
      <c r="J39" s="248"/>
      <c r="K39" s="56"/>
    </row>
    <row r="40" spans="2:11" s="67" customFormat="1" ht="6" customHeight="1">
      <c r="B40" s="68"/>
      <c r="C40" s="69"/>
      <c r="D40" s="69"/>
      <c r="E40" s="72"/>
      <c r="F40" s="69"/>
      <c r="G40" s="69"/>
      <c r="H40" s="70"/>
      <c r="I40" s="70"/>
      <c r="J40" s="71"/>
      <c r="K40" s="56"/>
    </row>
    <row r="41" spans="2:14" s="67" customFormat="1" ht="13.5" customHeight="1">
      <c r="B41" s="242">
        <v>1</v>
      </c>
      <c r="C41" s="39" t="s">
        <v>51</v>
      </c>
      <c r="D41" s="40" t="s">
        <v>65</v>
      </c>
      <c r="E41" s="41" t="s">
        <v>66</v>
      </c>
      <c r="F41" s="243" t="s">
        <v>21</v>
      </c>
      <c r="G41" s="40">
        <v>8</v>
      </c>
      <c r="H41" s="148">
        <v>1380</v>
      </c>
      <c r="I41" s="244">
        <f>SUM(H41+H42)</f>
        <v>2966</v>
      </c>
      <c r="J41" s="44">
        <f aca="true" t="shared" si="1" ref="J41:J46">(H41)/G41</f>
        <v>172.5</v>
      </c>
      <c r="K41" s="56"/>
      <c r="N41" s="32"/>
    </row>
    <row r="42" spans="2:11" s="67" customFormat="1" ht="13.5" customHeight="1">
      <c r="B42" s="242"/>
      <c r="C42" s="39" t="s">
        <v>51</v>
      </c>
      <c r="D42" s="40" t="s">
        <v>67</v>
      </c>
      <c r="E42" s="41" t="s">
        <v>68</v>
      </c>
      <c r="F42" s="243"/>
      <c r="G42" s="40">
        <v>8</v>
      </c>
      <c r="H42" s="148">
        <v>1586</v>
      </c>
      <c r="I42" s="244"/>
      <c r="J42" s="44">
        <f t="shared" si="1"/>
        <v>198.25</v>
      </c>
      <c r="K42" s="56"/>
    </row>
    <row r="43" spans="2:11" s="67" customFormat="1" ht="13.5" customHeight="1">
      <c r="B43" s="242">
        <v>2</v>
      </c>
      <c r="C43" s="39" t="s">
        <v>51</v>
      </c>
      <c r="D43" s="40" t="s">
        <v>69</v>
      </c>
      <c r="E43" s="41" t="s">
        <v>70</v>
      </c>
      <c r="F43" s="243" t="s">
        <v>21</v>
      </c>
      <c r="G43" s="40">
        <v>8</v>
      </c>
      <c r="H43" s="148">
        <v>1472</v>
      </c>
      <c r="I43" s="244">
        <f>SUM(H43+H44)</f>
        <v>2839</v>
      </c>
      <c r="J43" s="44">
        <f t="shared" si="1"/>
        <v>184</v>
      </c>
      <c r="K43" s="56"/>
    </row>
    <row r="44" spans="2:11" s="67" customFormat="1" ht="13.5" customHeight="1">
      <c r="B44" s="242"/>
      <c r="C44" s="39" t="s">
        <v>51</v>
      </c>
      <c r="D44" s="40" t="s">
        <v>75</v>
      </c>
      <c r="E44" s="41" t="s">
        <v>76</v>
      </c>
      <c r="F44" s="243"/>
      <c r="G44" s="40">
        <v>8</v>
      </c>
      <c r="H44" s="148">
        <v>1367</v>
      </c>
      <c r="I44" s="244"/>
      <c r="J44" s="44">
        <f t="shared" si="1"/>
        <v>170.875</v>
      </c>
      <c r="K44" s="56"/>
    </row>
    <row r="45" spans="2:10" ht="13.5" customHeight="1">
      <c r="B45" s="242">
        <v>3</v>
      </c>
      <c r="C45" s="39" t="s">
        <v>51</v>
      </c>
      <c r="D45" s="40" t="s">
        <v>61</v>
      </c>
      <c r="E45" s="61" t="s">
        <v>62</v>
      </c>
      <c r="F45" s="243" t="s">
        <v>28</v>
      </c>
      <c r="G45" s="40">
        <v>8</v>
      </c>
      <c r="H45" s="148">
        <v>1330</v>
      </c>
      <c r="I45" s="244">
        <f>SUM(H45+H46)</f>
        <v>2772</v>
      </c>
      <c r="J45" s="44">
        <f t="shared" si="1"/>
        <v>166.25</v>
      </c>
    </row>
    <row r="46" spans="2:10" ht="13.5" customHeight="1">
      <c r="B46" s="242"/>
      <c r="C46" s="39" t="s">
        <v>51</v>
      </c>
      <c r="D46" s="40" t="s">
        <v>63</v>
      </c>
      <c r="E46" s="61" t="s">
        <v>64</v>
      </c>
      <c r="F46" s="243"/>
      <c r="G46" s="40">
        <v>8</v>
      </c>
      <c r="H46" s="148">
        <v>1442</v>
      </c>
      <c r="I46" s="244"/>
      <c r="J46" s="44">
        <f t="shared" si="1"/>
        <v>180.25</v>
      </c>
    </row>
  </sheetData>
  <sheetProtection password="C73D" sheet="1" selectLockedCells="1" selectUnlockedCells="1"/>
  <mergeCells count="42">
    <mergeCell ref="L1:L9"/>
    <mergeCell ref="B4:J4"/>
    <mergeCell ref="B6:J6"/>
    <mergeCell ref="B8:B9"/>
    <mergeCell ref="J8:J9"/>
    <mergeCell ref="B11:B12"/>
    <mergeCell ref="F11:F12"/>
    <mergeCell ref="I11:I12"/>
    <mergeCell ref="B14:J14"/>
    <mergeCell ref="B16:B17"/>
    <mergeCell ref="J16:J17"/>
    <mergeCell ref="B19:B20"/>
    <mergeCell ref="F19:F20"/>
    <mergeCell ref="I19:I20"/>
    <mergeCell ref="B21:B22"/>
    <mergeCell ref="F21:F22"/>
    <mergeCell ref="I21:I22"/>
    <mergeCell ref="B24:J24"/>
    <mergeCell ref="A25:K25"/>
    <mergeCell ref="B26:B27"/>
    <mergeCell ref="J26:J27"/>
    <mergeCell ref="B29:B30"/>
    <mergeCell ref="F29:F30"/>
    <mergeCell ref="I29:I30"/>
    <mergeCell ref="B31:B32"/>
    <mergeCell ref="F31:F32"/>
    <mergeCell ref="I31:I32"/>
    <mergeCell ref="B33:B34"/>
    <mergeCell ref="F33:F34"/>
    <mergeCell ref="I33:I34"/>
    <mergeCell ref="B36:J36"/>
    <mergeCell ref="B38:B39"/>
    <mergeCell ref="J38:J39"/>
    <mergeCell ref="B45:B46"/>
    <mergeCell ref="F45:F46"/>
    <mergeCell ref="I45:I46"/>
    <mergeCell ref="B41:B42"/>
    <mergeCell ref="F41:F42"/>
    <mergeCell ref="I41:I42"/>
    <mergeCell ref="B43:B44"/>
    <mergeCell ref="F43:F44"/>
    <mergeCell ref="I43:I4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DW49"/>
  <sheetViews>
    <sheetView workbookViewId="0" topLeftCell="A1">
      <selection activeCell="M6" sqref="M6"/>
    </sheetView>
  </sheetViews>
  <sheetFormatPr defaultColWidth="9.140625" defaultRowHeight="12.75"/>
  <cols>
    <col min="1" max="1" width="7.140625" style="149" customWidth="1"/>
    <col min="2" max="2" width="5.00390625" style="2" customWidth="1"/>
    <col min="3" max="3" width="17.8515625" style="2" customWidth="1"/>
    <col min="4" max="4" width="7.7109375" style="2" customWidth="1"/>
    <col min="5" max="5" width="16.28125" style="2" customWidth="1"/>
    <col min="6" max="6" width="4.7109375" style="2" customWidth="1"/>
    <col min="7" max="7" width="5.8515625" style="3" customWidth="1"/>
    <col min="8" max="8" width="6.00390625" style="4" customWidth="1"/>
    <col min="9" max="16384" width="9.140625" style="1" customWidth="1"/>
  </cols>
  <sheetData>
    <row r="1" spans="1:11" ht="15" customHeight="1">
      <c r="A1" s="264"/>
      <c r="B1" s="264"/>
      <c r="C1" s="264"/>
      <c r="D1" s="264"/>
      <c r="E1" s="264"/>
      <c r="F1" s="264"/>
      <c r="G1" s="264"/>
      <c r="H1" s="264"/>
      <c r="I1" s="92"/>
      <c r="J1" s="92"/>
      <c r="K1" s="92"/>
    </row>
    <row r="2" spans="1:11" ht="12">
      <c r="A2" s="264"/>
      <c r="B2" s="264"/>
      <c r="C2" s="264"/>
      <c r="D2" s="264"/>
      <c r="E2" s="264"/>
      <c r="F2" s="264"/>
      <c r="G2" s="264"/>
      <c r="H2" s="264"/>
      <c r="I2" s="92"/>
      <c r="J2" s="92"/>
      <c r="K2" s="92"/>
    </row>
    <row r="3" spans="1:11" ht="12">
      <c r="A3" s="264"/>
      <c r="B3" s="264"/>
      <c r="C3" s="264"/>
      <c r="D3" s="264"/>
      <c r="E3" s="264"/>
      <c r="F3" s="264"/>
      <c r="G3" s="264"/>
      <c r="H3" s="264"/>
      <c r="I3" s="92"/>
      <c r="J3" s="92"/>
      <c r="K3" s="92"/>
    </row>
    <row r="4" spans="1:11" ht="12">
      <c r="A4" s="264"/>
      <c r="B4" s="264"/>
      <c r="C4" s="264"/>
      <c r="D4" s="264"/>
      <c r="E4" s="264"/>
      <c r="F4" s="264"/>
      <c r="G4" s="264"/>
      <c r="H4" s="264"/>
      <c r="I4" s="92"/>
      <c r="J4" s="92"/>
      <c r="K4" s="92"/>
    </row>
    <row r="5" spans="1:11" s="8" customFormat="1" ht="15" customHeight="1">
      <c r="A5" s="260" t="s">
        <v>107</v>
      </c>
      <c r="B5" s="260"/>
      <c r="C5" s="260"/>
      <c r="D5" s="260"/>
      <c r="E5" s="260"/>
      <c r="F5" s="260"/>
      <c r="G5" s="260"/>
      <c r="H5" s="260"/>
      <c r="I5" s="260"/>
      <c r="J5" s="93"/>
      <c r="K5" s="93"/>
    </row>
    <row r="6" spans="1:11" s="2" customFormat="1" ht="6" customHeight="1">
      <c r="A6" s="150"/>
      <c r="B6" s="94"/>
      <c r="C6" s="94"/>
      <c r="D6" s="94"/>
      <c r="E6" s="94"/>
      <c r="F6" s="94"/>
      <c r="G6" s="95"/>
      <c r="H6" s="96"/>
      <c r="I6" s="94"/>
      <c r="J6" s="94"/>
      <c r="K6" s="94"/>
    </row>
    <row r="7" spans="1:11" s="12" customFormat="1" ht="12.75" customHeight="1">
      <c r="A7" s="151"/>
      <c r="B7" s="256" t="s">
        <v>85</v>
      </c>
      <c r="C7" s="256"/>
      <c r="D7" s="256"/>
      <c r="E7" s="256"/>
      <c r="F7" s="256"/>
      <c r="G7" s="256"/>
      <c r="H7" s="256"/>
      <c r="I7" s="97"/>
      <c r="J7" s="97"/>
      <c r="K7" s="97"/>
    </row>
    <row r="8" spans="1:11" s="12" customFormat="1" ht="6" customHeight="1">
      <c r="A8" s="151"/>
      <c r="B8" s="98"/>
      <c r="C8" s="99"/>
      <c r="D8" s="100"/>
      <c r="E8" s="101"/>
      <c r="F8" s="97"/>
      <c r="G8" s="102"/>
      <c r="H8" s="103"/>
      <c r="I8" s="97"/>
      <c r="J8" s="97"/>
      <c r="K8" s="97"/>
    </row>
    <row r="9" spans="1:11" s="12" customFormat="1" ht="10.5" customHeight="1">
      <c r="A9" s="151"/>
      <c r="B9" s="251" t="s">
        <v>86</v>
      </c>
      <c r="C9" s="104" t="s">
        <v>4</v>
      </c>
      <c r="D9" s="104" t="s">
        <v>5</v>
      </c>
      <c r="E9" s="104" t="s">
        <v>6</v>
      </c>
      <c r="F9" s="104" t="s">
        <v>87</v>
      </c>
      <c r="G9" s="105" t="s">
        <v>89</v>
      </c>
      <c r="H9" s="263" t="s">
        <v>10</v>
      </c>
      <c r="I9" s="26"/>
      <c r="J9" s="27"/>
      <c r="K9" s="97"/>
    </row>
    <row r="10" spans="1:11" s="12" customFormat="1" ht="10.5" customHeight="1">
      <c r="A10" s="151"/>
      <c r="B10" s="251"/>
      <c r="C10" s="106"/>
      <c r="D10" s="106"/>
      <c r="E10" s="106"/>
      <c r="F10" s="106"/>
      <c r="G10" s="107"/>
      <c r="H10" s="263"/>
      <c r="I10" s="261"/>
      <c r="J10" s="261"/>
      <c r="K10" s="97"/>
    </row>
    <row r="11" spans="1:11" s="12" customFormat="1" ht="10.5" customHeight="1">
      <c r="A11" s="151"/>
      <c r="B11" s="251"/>
      <c r="C11" s="109" t="s">
        <v>12</v>
      </c>
      <c r="D11" s="109" t="s">
        <v>13</v>
      </c>
      <c r="E11" s="109" t="s">
        <v>14</v>
      </c>
      <c r="F11" s="109" t="s">
        <v>15</v>
      </c>
      <c r="G11" s="110" t="s">
        <v>16</v>
      </c>
      <c r="H11" s="263"/>
      <c r="I11" s="261"/>
      <c r="J11" s="261"/>
      <c r="K11" s="97"/>
    </row>
    <row r="12" spans="1:11" s="12" customFormat="1" ht="6" customHeight="1">
      <c r="A12" s="151"/>
      <c r="B12" s="98"/>
      <c r="C12" s="99"/>
      <c r="D12" s="100"/>
      <c r="E12" s="101"/>
      <c r="F12" s="97"/>
      <c r="G12" s="102"/>
      <c r="H12" s="103"/>
      <c r="I12" s="97"/>
      <c r="J12" s="97"/>
      <c r="K12" s="97"/>
    </row>
    <row r="13" spans="1:11" s="12" customFormat="1" ht="15" customHeight="1">
      <c r="A13" s="146"/>
      <c r="B13" s="38">
        <v>1</v>
      </c>
      <c r="C13" s="40"/>
      <c r="D13" s="61"/>
      <c r="E13" s="112"/>
      <c r="F13" s="40">
        <v>8</v>
      </c>
      <c r="G13" s="113"/>
      <c r="H13" s="44">
        <f>G13/F13</f>
        <v>0</v>
      </c>
      <c r="I13" s="97"/>
      <c r="J13" s="97"/>
      <c r="K13" s="97"/>
    </row>
    <row r="14" spans="1:11" s="12" customFormat="1" ht="15" customHeight="1">
      <c r="A14" s="146"/>
      <c r="B14" s="38">
        <v>2</v>
      </c>
      <c r="C14" s="40" t="s">
        <v>22</v>
      </c>
      <c r="D14" s="40" t="s">
        <v>23</v>
      </c>
      <c r="E14" s="40" t="s">
        <v>21</v>
      </c>
      <c r="F14" s="40">
        <v>8</v>
      </c>
      <c r="G14" s="113"/>
      <c r="H14" s="44">
        <f>G14/F14</f>
        <v>0</v>
      </c>
      <c r="I14" s="97"/>
      <c r="J14" s="97"/>
      <c r="K14" s="97"/>
    </row>
    <row r="15" spans="1:11" s="12" customFormat="1" ht="9.75" customHeight="1">
      <c r="A15" s="151"/>
      <c r="B15" s="115"/>
      <c r="C15" s="116"/>
      <c r="D15" s="101"/>
      <c r="E15" s="101"/>
      <c r="F15" s="97"/>
      <c r="G15" s="117"/>
      <c r="H15" s="103"/>
      <c r="I15" s="97"/>
      <c r="J15" s="97"/>
      <c r="K15" s="97"/>
    </row>
    <row r="16" spans="1:11" s="12" customFormat="1" ht="12.75" customHeight="1">
      <c r="A16" s="151"/>
      <c r="B16" s="256" t="s">
        <v>91</v>
      </c>
      <c r="C16" s="256"/>
      <c r="D16" s="256"/>
      <c r="E16" s="256"/>
      <c r="F16" s="256"/>
      <c r="G16" s="256"/>
      <c r="H16" s="256"/>
      <c r="I16" s="118"/>
      <c r="J16" s="97"/>
      <c r="K16" s="97"/>
    </row>
    <row r="17" spans="1:11" s="12" customFormat="1" ht="6" customHeight="1">
      <c r="A17" s="151"/>
      <c r="B17" s="258"/>
      <c r="C17" s="258"/>
      <c r="D17" s="258"/>
      <c r="E17" s="258"/>
      <c r="F17" s="258"/>
      <c r="G17" s="258"/>
      <c r="H17" s="258"/>
      <c r="I17" s="97"/>
      <c r="J17" s="97"/>
      <c r="K17" s="97"/>
    </row>
    <row r="18" spans="1:11" s="21" customFormat="1" ht="10.5" customHeight="1">
      <c r="A18" s="152"/>
      <c r="B18" s="251" t="s">
        <v>86</v>
      </c>
      <c r="C18" s="104" t="s">
        <v>4</v>
      </c>
      <c r="D18" s="104" t="s">
        <v>5</v>
      </c>
      <c r="E18" s="104" t="s">
        <v>6</v>
      </c>
      <c r="F18" s="104" t="s">
        <v>87</v>
      </c>
      <c r="G18" s="105" t="s">
        <v>89</v>
      </c>
      <c r="H18" s="263" t="s">
        <v>10</v>
      </c>
      <c r="I18" s="26"/>
      <c r="J18" s="27"/>
      <c r="K18" s="119"/>
    </row>
    <row r="19" spans="1:11" s="21" customFormat="1" ht="10.5" customHeight="1">
      <c r="A19" s="152"/>
      <c r="B19" s="251"/>
      <c r="C19" s="106"/>
      <c r="D19" s="106"/>
      <c r="E19" s="106"/>
      <c r="F19" s="106"/>
      <c r="G19" s="107"/>
      <c r="H19" s="263"/>
      <c r="I19" s="26"/>
      <c r="J19" s="27"/>
      <c r="K19" s="119"/>
    </row>
    <row r="20" spans="1:11" s="21" customFormat="1" ht="10.5" customHeight="1">
      <c r="A20" s="152"/>
      <c r="B20" s="251"/>
      <c r="C20" s="109" t="s">
        <v>12</v>
      </c>
      <c r="D20" s="109" t="s">
        <v>13</v>
      </c>
      <c r="E20" s="109" t="s">
        <v>14</v>
      </c>
      <c r="F20" s="109" t="s">
        <v>15</v>
      </c>
      <c r="G20" s="110" t="s">
        <v>16</v>
      </c>
      <c r="H20" s="263"/>
      <c r="I20" s="120"/>
      <c r="J20" s="119"/>
      <c r="K20" s="119"/>
    </row>
    <row r="21" spans="1:11" s="21" customFormat="1" ht="6" customHeight="1">
      <c r="A21" s="152"/>
      <c r="B21" s="121"/>
      <c r="C21" s="122"/>
      <c r="D21" s="122"/>
      <c r="E21" s="122"/>
      <c r="F21" s="122"/>
      <c r="G21" s="123"/>
      <c r="H21" s="124"/>
      <c r="I21" s="119"/>
      <c r="J21" s="119"/>
      <c r="K21" s="119"/>
    </row>
    <row r="22" spans="1:127" s="79" customFormat="1" ht="15" customHeight="1">
      <c r="A22" s="146"/>
      <c r="B22" s="38">
        <v>1</v>
      </c>
      <c r="C22" s="40" t="s">
        <v>36</v>
      </c>
      <c r="D22" s="40" t="s">
        <v>37</v>
      </c>
      <c r="E22" s="112" t="s">
        <v>21</v>
      </c>
      <c r="F22" s="40">
        <v>8</v>
      </c>
      <c r="G22" s="113">
        <v>1578</v>
      </c>
      <c r="H22" s="44">
        <f>G22/F22</f>
        <v>197.25</v>
      </c>
      <c r="I22" s="125"/>
      <c r="J22" s="125"/>
      <c r="K22" s="125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</row>
    <row r="23" spans="1:11" s="49" customFormat="1" ht="15" customHeight="1">
      <c r="A23" s="146"/>
      <c r="B23" s="38">
        <v>2</v>
      </c>
      <c r="C23" s="40" t="s">
        <v>34</v>
      </c>
      <c r="D23" s="40" t="s">
        <v>35</v>
      </c>
      <c r="E23" s="112" t="s">
        <v>21</v>
      </c>
      <c r="F23" s="40">
        <v>8</v>
      </c>
      <c r="G23" s="113">
        <v>1425</v>
      </c>
      <c r="H23" s="44">
        <f>G23/F23</f>
        <v>178.125</v>
      </c>
      <c r="I23" s="80"/>
      <c r="J23" s="126"/>
      <c r="K23" s="127"/>
    </row>
    <row r="24" spans="1:11" s="49" customFormat="1" ht="9.75" customHeight="1">
      <c r="A24" s="153"/>
      <c r="B24" s="128"/>
      <c r="C24" s="129"/>
      <c r="D24" s="130"/>
      <c r="E24" s="129"/>
      <c r="F24" s="129"/>
      <c r="G24" s="131"/>
      <c r="H24" s="132"/>
      <c r="I24" s="126"/>
      <c r="J24" s="126"/>
      <c r="K24" s="127"/>
    </row>
    <row r="25" spans="1:11" s="51" customFormat="1" ht="12.75" customHeight="1">
      <c r="A25" s="64"/>
      <c r="B25" s="256" t="s">
        <v>92</v>
      </c>
      <c r="C25" s="256"/>
      <c r="D25" s="256"/>
      <c r="E25" s="256"/>
      <c r="F25" s="256"/>
      <c r="G25" s="256"/>
      <c r="H25" s="256"/>
      <c r="I25" s="133"/>
      <c r="J25" s="133"/>
      <c r="K25" s="133"/>
    </row>
    <row r="26" spans="1:11" s="51" customFormat="1" ht="6" customHeight="1">
      <c r="A26" s="64"/>
      <c r="B26" s="134"/>
      <c r="C26" s="108"/>
      <c r="D26" s="108"/>
      <c r="E26" s="108"/>
      <c r="F26" s="108"/>
      <c r="G26" s="135"/>
      <c r="H26" s="136"/>
      <c r="I26" s="133"/>
      <c r="J26" s="133"/>
      <c r="K26" s="133"/>
    </row>
    <row r="27" spans="1:11" s="51" customFormat="1" ht="10.5" customHeight="1">
      <c r="A27" s="64"/>
      <c r="B27" s="251" t="s">
        <v>86</v>
      </c>
      <c r="C27" s="104" t="s">
        <v>4</v>
      </c>
      <c r="D27" s="104" t="s">
        <v>5</v>
      </c>
      <c r="E27" s="104" t="s">
        <v>6</v>
      </c>
      <c r="F27" s="104" t="s">
        <v>87</v>
      </c>
      <c r="G27" s="105" t="s">
        <v>89</v>
      </c>
      <c r="H27" s="263" t="s">
        <v>10</v>
      </c>
      <c r="I27" s="26"/>
      <c r="J27" s="27"/>
      <c r="K27" s="133"/>
    </row>
    <row r="28" spans="1:11" s="51" customFormat="1" ht="10.5" customHeight="1">
      <c r="A28" s="64"/>
      <c r="B28" s="251"/>
      <c r="C28" s="106"/>
      <c r="D28" s="106"/>
      <c r="E28" s="106"/>
      <c r="F28" s="106"/>
      <c r="G28" s="107"/>
      <c r="H28" s="263"/>
      <c r="I28" s="26"/>
      <c r="J28" s="27"/>
      <c r="K28" s="133"/>
    </row>
    <row r="29" spans="1:11" s="51" customFormat="1" ht="10.5" customHeight="1">
      <c r="A29" s="64"/>
      <c r="B29" s="251"/>
      <c r="C29" s="109" t="s">
        <v>12</v>
      </c>
      <c r="D29" s="109" t="s">
        <v>13</v>
      </c>
      <c r="E29" s="109" t="s">
        <v>14</v>
      </c>
      <c r="F29" s="109" t="s">
        <v>15</v>
      </c>
      <c r="G29" s="110" t="s">
        <v>16</v>
      </c>
      <c r="H29" s="263"/>
      <c r="I29" s="120"/>
      <c r="J29" s="133"/>
      <c r="K29" s="133"/>
    </row>
    <row r="30" spans="1:11" s="51" customFormat="1" ht="6" customHeight="1">
      <c r="A30" s="64"/>
      <c r="B30" s="52"/>
      <c r="C30" s="32"/>
      <c r="D30" s="32"/>
      <c r="E30" s="32"/>
      <c r="F30" s="32"/>
      <c r="G30" s="65"/>
      <c r="H30" s="55"/>
      <c r="I30" s="133"/>
      <c r="J30" s="133"/>
      <c r="K30" s="133"/>
    </row>
    <row r="31" spans="1:11" s="51" customFormat="1" ht="15" customHeight="1">
      <c r="A31" s="146"/>
      <c r="B31" s="38">
        <v>1</v>
      </c>
      <c r="C31" s="40" t="s">
        <v>39</v>
      </c>
      <c r="D31" s="41" t="s">
        <v>40</v>
      </c>
      <c r="E31" s="40" t="s">
        <v>28</v>
      </c>
      <c r="F31" s="40">
        <v>8</v>
      </c>
      <c r="G31" s="113">
        <v>1713</v>
      </c>
      <c r="H31" s="44">
        <f>G31/F31</f>
        <v>214.125</v>
      </c>
      <c r="I31" s="133"/>
      <c r="J31" s="133"/>
      <c r="K31" s="133"/>
    </row>
    <row r="32" spans="1:11" s="51" customFormat="1" ht="15" customHeight="1">
      <c r="A32" s="146"/>
      <c r="B32" s="38">
        <v>2</v>
      </c>
      <c r="C32" s="40" t="s">
        <v>43</v>
      </c>
      <c r="D32" s="61" t="s">
        <v>44</v>
      </c>
      <c r="E32" s="112" t="s">
        <v>21</v>
      </c>
      <c r="F32" s="40">
        <v>8</v>
      </c>
      <c r="G32" s="113">
        <v>1533</v>
      </c>
      <c r="H32" s="44">
        <f>G32/F32</f>
        <v>191.625</v>
      </c>
      <c r="I32" s="133"/>
      <c r="J32" s="133"/>
      <c r="K32" s="133"/>
    </row>
    <row r="33" spans="1:11" s="51" customFormat="1" ht="15" customHeight="1">
      <c r="A33" s="146"/>
      <c r="B33" s="38">
        <v>3</v>
      </c>
      <c r="C33" s="40" t="s">
        <v>56</v>
      </c>
      <c r="D33" s="66" t="s">
        <v>57</v>
      </c>
      <c r="E33" s="112" t="s">
        <v>21</v>
      </c>
      <c r="F33" s="40">
        <v>8</v>
      </c>
      <c r="G33" s="113">
        <v>1498</v>
      </c>
      <c r="H33" s="44">
        <f>G33/F33</f>
        <v>187.25</v>
      </c>
      <c r="I33" s="133"/>
      <c r="J33" s="133"/>
      <c r="K33" s="133"/>
    </row>
    <row r="34" spans="1:11" s="51" customFormat="1" ht="15" customHeight="1">
      <c r="A34" s="146"/>
      <c r="B34" s="38">
        <v>4</v>
      </c>
      <c r="C34" s="40" t="s">
        <v>47</v>
      </c>
      <c r="D34" s="66" t="s">
        <v>48</v>
      </c>
      <c r="E34" s="40" t="s">
        <v>28</v>
      </c>
      <c r="F34" s="40">
        <v>8</v>
      </c>
      <c r="G34" s="113">
        <v>1496</v>
      </c>
      <c r="H34" s="44">
        <f>G34/F34</f>
        <v>187</v>
      </c>
      <c r="I34" s="133"/>
      <c r="J34" s="133"/>
      <c r="K34" s="133"/>
    </row>
    <row r="35" spans="1:11" s="51" customFormat="1" ht="15" customHeight="1">
      <c r="A35" s="146"/>
      <c r="B35" s="38">
        <v>5</v>
      </c>
      <c r="C35" s="40" t="s">
        <v>41</v>
      </c>
      <c r="D35" s="61" t="s">
        <v>42</v>
      </c>
      <c r="E35" s="40" t="s">
        <v>28</v>
      </c>
      <c r="F35" s="40">
        <v>8</v>
      </c>
      <c r="G35" s="113">
        <v>1328</v>
      </c>
      <c r="H35" s="44">
        <f>G35/F35</f>
        <v>166</v>
      </c>
      <c r="I35" s="133"/>
      <c r="J35" s="133"/>
      <c r="K35" s="133"/>
    </row>
    <row r="36" spans="1:11" s="51" customFormat="1" ht="9.75" customHeight="1">
      <c r="A36" s="64"/>
      <c r="B36" s="128"/>
      <c r="C36" s="129"/>
      <c r="D36" s="130"/>
      <c r="E36" s="129"/>
      <c r="F36" s="129"/>
      <c r="G36" s="131"/>
      <c r="H36" s="132"/>
      <c r="I36" s="133"/>
      <c r="J36" s="133"/>
      <c r="K36" s="133"/>
    </row>
    <row r="37" spans="1:11" s="67" customFormat="1" ht="12.75" customHeight="1">
      <c r="A37" s="154"/>
      <c r="B37" s="256" t="s">
        <v>93</v>
      </c>
      <c r="C37" s="256"/>
      <c r="D37" s="256"/>
      <c r="E37" s="256"/>
      <c r="F37" s="256"/>
      <c r="G37" s="256"/>
      <c r="H37" s="256"/>
      <c r="I37" s="137"/>
      <c r="J37" s="137"/>
      <c r="K37" s="137"/>
    </row>
    <row r="38" spans="1:11" s="67" customFormat="1" ht="6" customHeight="1">
      <c r="A38" s="154"/>
      <c r="B38" s="58"/>
      <c r="C38" s="80"/>
      <c r="D38" s="138"/>
      <c r="E38" s="80"/>
      <c r="F38" s="80"/>
      <c r="G38" s="139"/>
      <c r="H38" s="140"/>
      <c r="I38" s="137"/>
      <c r="J38" s="137"/>
      <c r="K38" s="137"/>
    </row>
    <row r="39" spans="1:11" s="67" customFormat="1" ht="10.5" customHeight="1">
      <c r="A39" s="154"/>
      <c r="B39" s="251" t="s">
        <v>86</v>
      </c>
      <c r="C39" s="104" t="s">
        <v>4</v>
      </c>
      <c r="D39" s="104" t="s">
        <v>5</v>
      </c>
      <c r="E39" s="104" t="s">
        <v>6</v>
      </c>
      <c r="F39" s="104" t="s">
        <v>87</v>
      </c>
      <c r="G39" s="105" t="s">
        <v>89</v>
      </c>
      <c r="H39" s="263" t="s">
        <v>10</v>
      </c>
      <c r="I39" s="26"/>
      <c r="J39" s="27"/>
      <c r="K39" s="137"/>
    </row>
    <row r="40" spans="1:11" s="67" customFormat="1" ht="10.5" customHeight="1">
      <c r="A40" s="154"/>
      <c r="B40" s="251"/>
      <c r="C40" s="106"/>
      <c r="D40" s="106"/>
      <c r="E40" s="106"/>
      <c r="F40" s="106"/>
      <c r="G40" s="107"/>
      <c r="H40" s="263"/>
      <c r="I40" s="26"/>
      <c r="J40" s="27"/>
      <c r="K40" s="137"/>
    </row>
    <row r="41" spans="1:11" s="67" customFormat="1" ht="10.5" customHeight="1">
      <c r="A41" s="154"/>
      <c r="B41" s="251"/>
      <c r="C41" s="109" t="s">
        <v>12</v>
      </c>
      <c r="D41" s="109" t="s">
        <v>13</v>
      </c>
      <c r="E41" s="109" t="s">
        <v>14</v>
      </c>
      <c r="F41" s="109" t="s">
        <v>15</v>
      </c>
      <c r="G41" s="110" t="s">
        <v>16</v>
      </c>
      <c r="H41" s="263"/>
      <c r="I41" s="120"/>
      <c r="J41" s="137"/>
      <c r="K41" s="137"/>
    </row>
    <row r="42" spans="1:11" s="67" customFormat="1" ht="6" customHeight="1">
      <c r="A42" s="154"/>
      <c r="B42" s="68"/>
      <c r="C42" s="69"/>
      <c r="D42" s="72"/>
      <c r="E42" s="69"/>
      <c r="F42" s="69"/>
      <c r="G42" s="70"/>
      <c r="H42" s="71"/>
      <c r="I42" s="137"/>
      <c r="J42" s="137"/>
      <c r="K42" s="137"/>
    </row>
    <row r="43" spans="1:11" s="67" customFormat="1" ht="15" customHeight="1">
      <c r="A43" s="146"/>
      <c r="B43" s="38">
        <v>1</v>
      </c>
      <c r="C43" s="40" t="s">
        <v>75</v>
      </c>
      <c r="D43" s="61" t="s">
        <v>76</v>
      </c>
      <c r="E43" s="40" t="s">
        <v>21</v>
      </c>
      <c r="F43" s="40">
        <v>8</v>
      </c>
      <c r="G43" s="113">
        <v>1589</v>
      </c>
      <c r="H43" s="44">
        <f aca="true" t="shared" si="0" ref="H43:H48">G43/F43</f>
        <v>198.625</v>
      </c>
      <c r="I43" s="137"/>
      <c r="J43" s="137"/>
      <c r="K43" s="137"/>
    </row>
    <row r="44" spans="1:11" s="67" customFormat="1" ht="15" customHeight="1">
      <c r="A44" s="146"/>
      <c r="B44" s="38">
        <v>2</v>
      </c>
      <c r="C44" s="40" t="s">
        <v>63</v>
      </c>
      <c r="D44" s="61" t="s">
        <v>64</v>
      </c>
      <c r="E44" s="112" t="s">
        <v>28</v>
      </c>
      <c r="F44" s="40">
        <v>8</v>
      </c>
      <c r="G44" s="113">
        <v>1577</v>
      </c>
      <c r="H44" s="44">
        <f t="shared" si="0"/>
        <v>197.125</v>
      </c>
      <c r="I44" s="137"/>
      <c r="J44" s="137"/>
      <c r="K44" s="137"/>
    </row>
    <row r="45" spans="1:11" s="67" customFormat="1" ht="15" customHeight="1">
      <c r="A45" s="146"/>
      <c r="B45" s="38">
        <v>3</v>
      </c>
      <c r="C45" s="40" t="s">
        <v>61</v>
      </c>
      <c r="D45" s="61" t="s">
        <v>62</v>
      </c>
      <c r="E45" s="112" t="s">
        <v>28</v>
      </c>
      <c r="F45" s="40">
        <v>8</v>
      </c>
      <c r="G45" s="113">
        <v>1509</v>
      </c>
      <c r="H45" s="44">
        <f t="shared" si="0"/>
        <v>188.625</v>
      </c>
      <c r="I45" s="137"/>
      <c r="J45" s="137"/>
      <c r="K45" s="137"/>
    </row>
    <row r="46" spans="1:11" s="67" customFormat="1" ht="15" customHeight="1">
      <c r="A46" s="146"/>
      <c r="B46" s="38">
        <v>4</v>
      </c>
      <c r="C46" s="40" t="s">
        <v>65</v>
      </c>
      <c r="D46" s="41" t="s">
        <v>66</v>
      </c>
      <c r="E46" s="40" t="s">
        <v>21</v>
      </c>
      <c r="F46" s="40">
        <v>8</v>
      </c>
      <c r="G46" s="113">
        <v>1475</v>
      </c>
      <c r="H46" s="44">
        <f t="shared" si="0"/>
        <v>184.375</v>
      </c>
      <c r="I46" s="137"/>
      <c r="J46" s="137"/>
      <c r="K46" s="137"/>
    </row>
    <row r="47" spans="1:11" s="67" customFormat="1" ht="15" customHeight="1">
      <c r="A47" s="146"/>
      <c r="B47" s="38">
        <v>5</v>
      </c>
      <c r="C47" s="40" t="s">
        <v>108</v>
      </c>
      <c r="D47" s="41" t="s">
        <v>70</v>
      </c>
      <c r="E47" s="40" t="s">
        <v>21</v>
      </c>
      <c r="F47" s="40">
        <v>8</v>
      </c>
      <c r="G47" s="113">
        <v>1436</v>
      </c>
      <c r="H47" s="44">
        <f t="shared" si="0"/>
        <v>179.5</v>
      </c>
      <c r="I47" s="137"/>
      <c r="J47" s="137"/>
      <c r="K47" s="137"/>
    </row>
    <row r="48" spans="1:11" s="67" customFormat="1" ht="15" customHeight="1">
      <c r="A48" s="146"/>
      <c r="B48" s="38">
        <v>6</v>
      </c>
      <c r="C48" s="40" t="s">
        <v>52</v>
      </c>
      <c r="D48" s="61" t="s">
        <v>53</v>
      </c>
      <c r="E48" s="40" t="s">
        <v>28</v>
      </c>
      <c r="F48" s="40">
        <v>8</v>
      </c>
      <c r="G48" s="113">
        <v>1305</v>
      </c>
      <c r="H48" s="44">
        <f t="shared" si="0"/>
        <v>163.125</v>
      </c>
      <c r="I48" s="137"/>
      <c r="J48" s="137"/>
      <c r="K48" s="137"/>
    </row>
    <row r="49" spans="2:11" ht="15" customHeight="1">
      <c r="B49" s="128"/>
      <c r="C49" s="141"/>
      <c r="D49" s="141"/>
      <c r="E49" s="141"/>
      <c r="F49" s="141"/>
      <c r="G49" s="142"/>
      <c r="H49" s="143"/>
      <c r="I49" s="92"/>
      <c r="J49" s="92"/>
      <c r="K49" s="92"/>
    </row>
  </sheetData>
  <sheetProtection password="C73D" sheet="1"/>
  <mergeCells count="16">
    <mergeCell ref="A1:H4"/>
    <mergeCell ref="A5:I5"/>
    <mergeCell ref="B7:H7"/>
    <mergeCell ref="B9:B11"/>
    <mergeCell ref="H9:H11"/>
    <mergeCell ref="I10:J11"/>
    <mergeCell ref="B37:H37"/>
    <mergeCell ref="B39:B41"/>
    <mergeCell ref="H39:H41"/>
    <mergeCell ref="B16:H16"/>
    <mergeCell ref="B17:H17"/>
    <mergeCell ref="B18:B20"/>
    <mergeCell ref="H18:H20"/>
    <mergeCell ref="B25:H25"/>
    <mergeCell ref="B27:B29"/>
    <mergeCell ref="H27:H29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</cp:lastModifiedBy>
  <dcterms:modified xsi:type="dcterms:W3CDTF">2016-10-19T21:31:50Z</dcterms:modified>
  <cp:category/>
  <cp:version/>
  <cp:contentType/>
  <cp:contentStatus/>
</cp:coreProperties>
</file>