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615" windowWidth="15480" windowHeight="11640" tabRatio="871" firstSheet="5" activeTab="8"/>
  </bookViews>
  <sheets>
    <sheet name="Class.Esor.Squad." sheetId="1" r:id="rId1"/>
    <sheet name="Class.Esor.Tris" sheetId="2" r:id="rId2"/>
    <sheet name="Class.Esor.Doppio" sheetId="3" r:id="rId3"/>
    <sheet name="Class.Esor.Sing." sheetId="4" r:id="rId4"/>
    <sheet name="Class.Punti Esor.Squad.Masch" sheetId="5" r:id="rId5"/>
    <sheet name="Class.Punti Esor.Tris Masch" sheetId="6" r:id="rId6"/>
    <sheet name="Class.Punti Esord.Doppio Masch" sheetId="7" r:id="rId7"/>
    <sheet name="Class.PuntiI Esor.Singolo Masch" sheetId="8" r:id="rId8"/>
    <sheet name="Cass.Punti Tot.Esor.Masc" sheetId="9" r:id="rId9"/>
  </sheets>
  <definedNames/>
  <calcPr fullCalcOnLoad="1"/>
</workbook>
</file>

<file path=xl/sharedStrings.xml><?xml version="1.0" encoding="utf-8"?>
<sst xmlns="http://schemas.openxmlformats.org/spreadsheetml/2006/main" count="518" uniqueCount="94">
  <si>
    <t>AVENTI DIRITTO ALLA FINALE ITALIANA</t>
  </si>
  <si>
    <t>Class.</t>
  </si>
  <si>
    <t>Categ.</t>
  </si>
  <si>
    <t>hdp</t>
  </si>
  <si>
    <t>Nome e Cognome</t>
  </si>
  <si>
    <t>Numero</t>
  </si>
  <si>
    <t>Associazione</t>
  </si>
  <si>
    <t>Num.</t>
  </si>
  <si>
    <t xml:space="preserve">Totale </t>
  </si>
  <si>
    <t>Media</t>
  </si>
  <si>
    <t>Gioc.</t>
  </si>
  <si>
    <t>Atleta</t>
  </si>
  <si>
    <t>Tessera</t>
  </si>
  <si>
    <t>Sportiva</t>
  </si>
  <si>
    <t>Par.</t>
  </si>
  <si>
    <t>birilli</t>
  </si>
  <si>
    <t>birilli+Hcp</t>
  </si>
  <si>
    <t>M/ES</t>
  </si>
  <si>
    <t>A.S.D. Barium</t>
  </si>
  <si>
    <t>CLASSIFICA A PUNTI ESORDIENTI SQUADRA</t>
  </si>
  <si>
    <t>Punti</t>
  </si>
  <si>
    <t>Squadra</t>
  </si>
  <si>
    <t>CLASSIFICA A PUNTI ESORDIENTI TRIS</t>
  </si>
  <si>
    <t>Tris</t>
  </si>
  <si>
    <t>CLASSIFICA A PUNTI ESORDIENTI DOPPIO</t>
  </si>
  <si>
    <t>Doppio</t>
  </si>
  <si>
    <t>CLASSIFICA A PUNTI ESORDIENTI SINGOLO</t>
  </si>
  <si>
    <t>CLASSIFICA A PUNTI ESORDIENTI MASCHILI</t>
  </si>
  <si>
    <t>Singolo</t>
  </si>
  <si>
    <t>TOTALE</t>
  </si>
  <si>
    <t>M/E</t>
  </si>
  <si>
    <t>CLASSIFICA REGIONALE ESORDIENTI SQUADRA</t>
  </si>
  <si>
    <t>MONTARONE FRANCESCO</t>
  </si>
  <si>
    <t>CAUSARANO GIOVANNI</t>
  </si>
  <si>
    <t>CLASSIFICA REGIONALE ESORDIENTI TRIS</t>
  </si>
  <si>
    <t>B.C. New Team</t>
  </si>
  <si>
    <t>CLASSIFICA REGIONALE ESORDIENTI SINGOLO</t>
  </si>
  <si>
    <t>AD1576</t>
  </si>
  <si>
    <t>AD1579</t>
  </si>
  <si>
    <t>GERMINARIO VINCENZO</t>
  </si>
  <si>
    <t>AC6182</t>
  </si>
  <si>
    <t>A.S. Bowling &amp; More</t>
  </si>
  <si>
    <t>ARRESTA GIANFRANCO</t>
  </si>
  <si>
    <t>ARRESTA PAOLO</t>
  </si>
  <si>
    <t>BRUCOLI EMANUELE</t>
  </si>
  <si>
    <t>AC2376</t>
  </si>
  <si>
    <t>AC2375</t>
  </si>
  <si>
    <t>AD3252</t>
  </si>
  <si>
    <t>ALBANESE NICOLA</t>
  </si>
  <si>
    <t>ROCCHETTI CLAUDIO</t>
  </si>
  <si>
    <t>ABBATANTUONO ALESSIO</t>
  </si>
  <si>
    <t>A.S. New Team B.C.</t>
  </si>
  <si>
    <t>A.S. Dolmen</t>
  </si>
  <si>
    <t>AD1692</t>
  </si>
  <si>
    <t>AD3431</t>
  </si>
  <si>
    <t>AD0584</t>
  </si>
  <si>
    <t>LACAVALLA NICOLA</t>
  </si>
  <si>
    <t>CAMPAGNOLA GIUSEPPE</t>
  </si>
  <si>
    <t>MESSINA FRANCESCO</t>
  </si>
  <si>
    <t>GAGLIARDI EMANUELA</t>
  </si>
  <si>
    <t>AD3430</t>
  </si>
  <si>
    <t>AD1691</t>
  </si>
  <si>
    <t>AD1693</t>
  </si>
  <si>
    <t>AD0300</t>
  </si>
  <si>
    <t>ESORDIENTI 2014</t>
  </si>
  <si>
    <t>ESORDIENTI ALL-EVENT 2014</t>
  </si>
  <si>
    <t>AD 0300</t>
  </si>
  <si>
    <t>F/E</t>
  </si>
  <si>
    <t>AD 0584</t>
  </si>
  <si>
    <t>AD 3431</t>
  </si>
  <si>
    <t>AC 2374</t>
  </si>
  <si>
    <t>AC 6182</t>
  </si>
  <si>
    <t>AD 3252</t>
  </si>
  <si>
    <t>AD 3430</t>
  </si>
  <si>
    <t>AD 1576</t>
  </si>
  <si>
    <t>AD 1579</t>
  </si>
  <si>
    <t>AD 1693</t>
  </si>
  <si>
    <t>AD 1691</t>
  </si>
  <si>
    <t>AD 1692</t>
  </si>
  <si>
    <t>AC 2376</t>
  </si>
  <si>
    <t>1a Fase</t>
  </si>
  <si>
    <t>2a Fase</t>
  </si>
  <si>
    <t>1362</t>
  </si>
  <si>
    <t>CLASSIFICA REGIONALE ESORDIENTI DOPPIO 1a e 2a FASE</t>
  </si>
  <si>
    <t>Arresta Gianfranco</t>
  </si>
  <si>
    <t>Abbatantuono Alessio</t>
  </si>
  <si>
    <t>A.S. Dolmen Bowling Club</t>
  </si>
  <si>
    <t>A.S. Mew Team B.C.</t>
  </si>
  <si>
    <t>Montarone Francesco</t>
  </si>
  <si>
    <t>Germinario Vincenzo</t>
  </si>
  <si>
    <t>Rocchetti Claudio</t>
  </si>
  <si>
    <t>Albanese Nicola</t>
  </si>
  <si>
    <t>Lacavalla Nicola</t>
  </si>
  <si>
    <t>Messina Francesco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</si>
</sst>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u val="single"/>
      <sz val="16"/>
      <color indexed="12"/>
      <name val="Bookman Old Style"/>
      <family val="1"/>
    </font>
    <font>
      <b/>
      <u val="single"/>
      <sz val="16"/>
      <name val="Bookman Old Style"/>
      <family val="1"/>
    </font>
    <font>
      <b/>
      <sz val="16"/>
      <name val="Bookman Old Style"/>
      <family val="1"/>
    </font>
    <font>
      <sz val="12"/>
      <name val="Bookman Old Style"/>
      <family val="1"/>
    </font>
    <font>
      <b/>
      <u val="single"/>
      <sz val="12"/>
      <color indexed="16"/>
      <name val="Bookman Old Style"/>
      <family val="1"/>
    </font>
    <font>
      <b/>
      <sz val="10"/>
      <name val="Bookman Old Style"/>
      <family val="1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Bookman Old Style"/>
      <family val="1"/>
    </font>
    <font>
      <sz val="9"/>
      <name val="Bookman Old Style"/>
      <family val="1"/>
    </font>
    <font>
      <sz val="9"/>
      <name val="Comic Sans MS"/>
      <family val="4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  <font>
      <sz val="16"/>
      <name val="Bookman Old Style"/>
      <family val="1"/>
    </font>
    <font>
      <b/>
      <sz val="8"/>
      <name val="Comic Sans MS"/>
      <family val="4"/>
    </font>
    <font>
      <sz val="14"/>
      <name val="Bookman Old Style"/>
      <family val="1"/>
    </font>
    <font>
      <b/>
      <sz val="11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b/>
      <sz val="10"/>
      <color indexed="10"/>
      <name val="Comic Sans MS"/>
      <family val="4"/>
    </font>
    <font>
      <sz val="8"/>
      <name val="Arial"/>
      <family val="2"/>
    </font>
    <font>
      <u val="single"/>
      <sz val="10"/>
      <color indexed="61"/>
      <name val="Arial"/>
      <family val="0"/>
    </font>
    <font>
      <sz val="9"/>
      <color indexed="10"/>
      <name val="Comic Sans MS"/>
      <family val="4"/>
    </font>
    <font>
      <sz val="8"/>
      <color indexed="10"/>
      <name val="Comic Sans MS"/>
      <family val="4"/>
    </font>
    <font>
      <b/>
      <sz val="9"/>
      <color indexed="30"/>
      <name val="Comic Sans MS"/>
      <family val="4"/>
    </font>
    <font>
      <sz val="10"/>
      <color indexed="30"/>
      <name val="Arial"/>
      <family val="2"/>
    </font>
    <font>
      <sz val="9"/>
      <color rgb="FFFF0000"/>
      <name val="Comic Sans MS"/>
      <family val="4"/>
    </font>
    <font>
      <sz val="8"/>
      <color rgb="FFFF0000"/>
      <name val="Comic Sans MS"/>
      <family val="4"/>
    </font>
    <font>
      <b/>
      <sz val="9"/>
      <color rgb="FF0070C0"/>
      <name val="Comic Sans MS"/>
      <family val="4"/>
    </font>
    <font>
      <sz val="10"/>
      <color rgb="FF0070C0"/>
      <name val="Arial"/>
      <family val="2"/>
    </font>
    <font>
      <b/>
      <sz val="10"/>
      <color rgb="FFDD08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66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70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1" fontId="23" fillId="0" borderId="0" xfId="0" applyNumberFormat="1" applyFont="1" applyAlignment="1">
      <alignment horizontal="center" vertical="center"/>
    </xf>
    <xf numFmtId="170" fontId="23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2" borderId="10" xfId="0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/>
    </xf>
    <xf numFmtId="1" fontId="27" fillId="22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22" borderId="11" xfId="0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1" fontId="27" fillId="22" borderId="11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/>
    </xf>
    <xf numFmtId="170" fontId="27" fillId="0" borderId="1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22" borderId="13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" fontId="32" fillId="6" borderId="13" xfId="36" applyNumberFormat="1" applyFont="1" applyFill="1" applyBorder="1" applyAlignment="1" applyProtection="1">
      <alignment horizontal="center" vertical="center"/>
      <protection/>
    </xf>
    <xf numFmtId="1" fontId="33" fillId="6" borderId="13" xfId="36" applyNumberFormat="1" applyFont="1" applyFill="1" applyBorder="1" applyAlignment="1" applyProtection="1">
      <alignment horizontal="center" vertical="center"/>
      <protection/>
    </xf>
    <xf numFmtId="170" fontId="30" fillId="0" borderId="1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" fontId="32" fillId="0" borderId="15" xfId="36" applyNumberFormat="1" applyFont="1" applyFill="1" applyBorder="1" applyAlignment="1" applyProtection="1">
      <alignment horizontal="center" vertical="center"/>
      <protection/>
    </xf>
    <xf numFmtId="1" fontId="33" fillId="0" borderId="15" xfId="36" applyNumberFormat="1" applyFont="1" applyFill="1" applyBorder="1" applyAlignment="1" applyProtection="1">
      <alignment horizontal="center" vertical="center"/>
      <protection/>
    </xf>
    <xf numFmtId="170" fontId="30" fillId="0" borderId="15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170" fontId="3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70" fontId="30" fillId="0" borderId="0" xfId="0" applyNumberFormat="1" applyFont="1" applyFill="1" applyBorder="1" applyAlignment="1">
      <alignment horizontal="center" vertical="center"/>
    </xf>
    <xf numFmtId="0" fontId="26" fillId="22" borderId="16" xfId="0" applyFont="1" applyFill="1" applyBorder="1" applyAlignment="1">
      <alignment horizontal="center" vertical="center"/>
    </xf>
    <xf numFmtId="0" fontId="26" fillId="22" borderId="17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1" fontId="32" fillId="6" borderId="13" xfId="36" applyNumberFormat="1" applyFont="1" applyFill="1" applyBorder="1" applyAlignment="1" applyProtection="1">
      <alignment horizontal="center" vertical="center"/>
      <protection locked="0"/>
    </xf>
    <xf numFmtId="0" fontId="26" fillId="4" borderId="18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1" fontId="32" fillId="0" borderId="20" xfId="36" applyNumberFormat="1" applyFont="1" applyFill="1" applyBorder="1" applyAlignment="1" applyProtection="1">
      <alignment horizontal="center" vertical="center"/>
      <protection/>
    </xf>
    <xf numFmtId="1" fontId="33" fillId="0" borderId="20" xfId="36" applyNumberFormat="1" applyFont="1" applyFill="1" applyBorder="1" applyAlignment="1" applyProtection="1">
      <alignment horizontal="center" vertical="center"/>
      <protection/>
    </xf>
    <xf numFmtId="170" fontId="30" fillId="0" borderId="2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25" borderId="13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  <xf numFmtId="170" fontId="30" fillId="26" borderId="13" xfId="0" applyNumberFormat="1" applyFont="1" applyFill="1" applyBorder="1" applyAlignment="1">
      <alignment horizontal="center" vertical="center"/>
    </xf>
    <xf numFmtId="1" fontId="32" fillId="27" borderId="13" xfId="36" applyNumberFormat="1" applyFont="1" applyFill="1" applyBorder="1" applyAlignment="1" applyProtection="1">
      <alignment horizontal="center" vertical="center"/>
      <protection/>
    </xf>
    <xf numFmtId="1" fontId="0" fillId="26" borderId="13" xfId="0" applyNumberFormat="1" applyFont="1" applyFill="1" applyBorder="1" applyAlignment="1">
      <alignment horizontal="center"/>
    </xf>
    <xf numFmtId="0" fontId="30" fillId="28" borderId="0" xfId="0" applyFont="1" applyFill="1" applyBorder="1" applyAlignment="1">
      <alignment horizontal="center" vertical="center"/>
    </xf>
    <xf numFmtId="170" fontId="30" fillId="28" borderId="0" xfId="0" applyNumberFormat="1" applyFont="1" applyFill="1" applyBorder="1" applyAlignment="1">
      <alignment horizontal="center" vertical="center"/>
    </xf>
    <xf numFmtId="0" fontId="26" fillId="28" borderId="20" xfId="0" applyFont="1" applyFill="1" applyBorder="1" applyAlignment="1">
      <alignment horizontal="center" vertical="center"/>
    </xf>
    <xf numFmtId="0" fontId="26" fillId="29" borderId="13" xfId="0" applyFont="1" applyFill="1" applyBorder="1" applyAlignment="1">
      <alignment horizontal="center" vertical="center"/>
    </xf>
    <xf numFmtId="0" fontId="26" fillId="28" borderId="0" xfId="0" applyFont="1" applyFill="1" applyBorder="1" applyAlignment="1">
      <alignment horizontal="center" vertical="center"/>
    </xf>
    <xf numFmtId="1" fontId="32" fillId="28" borderId="0" xfId="36" applyNumberFormat="1" applyFont="1" applyFill="1" applyBorder="1" applyAlignment="1" applyProtection="1">
      <alignment horizontal="center" vertical="center"/>
      <protection/>
    </xf>
    <xf numFmtId="1" fontId="33" fillId="28" borderId="0" xfId="36" applyNumberFormat="1" applyFont="1" applyFill="1" applyBorder="1" applyAlignment="1" applyProtection="1">
      <alignment horizontal="center" vertical="center"/>
      <protection/>
    </xf>
    <xf numFmtId="1" fontId="33" fillId="6" borderId="18" xfId="36" applyNumberFormat="1" applyFont="1" applyFill="1" applyBorder="1" applyAlignment="1" applyProtection="1">
      <alignment horizontal="center" vertical="center"/>
      <protection/>
    </xf>
    <xf numFmtId="0" fontId="47" fillId="6" borderId="13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26" borderId="13" xfId="0" applyFont="1" applyFill="1" applyBorder="1" applyAlignment="1">
      <alignment horizontal="center" vertical="center"/>
    </xf>
    <xf numFmtId="0" fontId="47" fillId="30" borderId="13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4" borderId="13" xfId="0" applyFont="1" applyFill="1" applyBorder="1" applyAlignment="1">
      <alignment horizontal="center" vertical="center"/>
    </xf>
    <xf numFmtId="0" fontId="49" fillId="4" borderId="18" xfId="0" applyFont="1" applyFill="1" applyBorder="1" applyAlignment="1">
      <alignment horizontal="center" vertical="center"/>
    </xf>
    <xf numFmtId="0" fontId="50" fillId="4" borderId="13" xfId="36" applyNumberFormat="1" applyFont="1" applyFill="1" applyBorder="1" applyAlignment="1" applyProtection="1">
      <alignment horizontal="center" vertical="center"/>
      <protection/>
    </xf>
    <xf numFmtId="0" fontId="3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" fontId="51" fillId="31" borderId="21" xfId="0" applyNumberFormat="1" applyFont="1" applyFill="1" applyBorder="1" applyAlignment="1">
      <alignment horizontal="center" vertical="center"/>
    </xf>
    <xf numFmtId="1" fontId="51" fillId="31" borderId="22" xfId="0" applyNumberFormat="1" applyFont="1" applyFill="1" applyBorder="1" applyAlignment="1">
      <alignment horizontal="center" vertical="center"/>
    </xf>
    <xf numFmtId="1" fontId="0" fillId="25" borderId="13" xfId="36" applyNumberFormat="1" applyFont="1" applyFill="1" applyBorder="1" applyAlignment="1" applyProtection="1">
      <alignment horizontal="center" vertical="center"/>
      <protection/>
    </xf>
    <xf numFmtId="0" fontId="26" fillId="32" borderId="13" xfId="0" applyFont="1" applyFill="1" applyBorder="1" applyAlignment="1">
      <alignment horizontal="center" vertical="center"/>
    </xf>
    <xf numFmtId="0" fontId="26" fillId="22" borderId="23" xfId="0" applyFont="1" applyFill="1" applyBorder="1" applyAlignment="1">
      <alignment horizontal="center" vertical="center"/>
    </xf>
    <xf numFmtId="0" fontId="26" fillId="22" borderId="24" xfId="0" applyFont="1" applyFill="1" applyBorder="1" applyAlignment="1">
      <alignment horizontal="center" vertical="center"/>
    </xf>
    <xf numFmtId="170" fontId="27" fillId="22" borderId="2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26" fillId="22" borderId="26" xfId="0" applyFont="1" applyFill="1" applyBorder="1" applyAlignment="1">
      <alignment horizontal="center" vertical="center"/>
    </xf>
    <xf numFmtId="0" fontId="26" fillId="22" borderId="2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26" fillId="22" borderId="1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0" fillId="4" borderId="18" xfId="36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DD0806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280099"/>
      <rgbColor rgb="00FF00FF"/>
      <rgbColor rgb="00E6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D32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28575</xdr:rowOff>
    </xdr:from>
    <xdr:to>
      <xdr:col>11</xdr:col>
      <xdr:colOff>161925</xdr:colOff>
      <xdr:row>4</xdr:row>
      <xdr:rowOff>171450</xdr:rowOff>
    </xdr:to>
    <xdr:grpSp>
      <xdr:nvGrpSpPr>
        <xdr:cNvPr id="1" name="Group 6"/>
        <xdr:cNvGrpSpPr>
          <a:grpSpLocks/>
        </xdr:cNvGrpSpPr>
      </xdr:nvGrpSpPr>
      <xdr:grpSpPr>
        <a:xfrm>
          <a:off x="171450" y="28575"/>
          <a:ext cx="8105775" cy="771525"/>
          <a:chOff x="284" y="96"/>
          <a:chExt cx="13434" cy="873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34" y="266"/>
            <a:ext cx="1884" cy="5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4" y="96"/>
            <a:ext cx="1582" cy="8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00" y="193"/>
            <a:ext cx="1535" cy="7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780" y="310"/>
            <a:ext cx="1370" cy="59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11</xdr:col>
      <xdr:colOff>161925</xdr:colOff>
      <xdr:row>4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71450" y="38100"/>
          <a:ext cx="8105775" cy="752475"/>
          <a:chOff x="284" y="75"/>
          <a:chExt cx="13440" cy="998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36" y="266"/>
            <a:ext cx="1888" cy="80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4" y="75"/>
            <a:ext cx="1589" cy="9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00" y="193"/>
            <a:ext cx="1539" cy="8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782" y="310"/>
            <a:ext cx="1371" cy="7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76200</xdr:rowOff>
    </xdr:from>
    <xdr:to>
      <xdr:col>11</xdr:col>
      <xdr:colOff>161925</xdr:colOff>
      <xdr:row>6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333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3</xdr:col>
      <xdr:colOff>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1</xdr:row>
      <xdr:rowOff>19050</xdr:rowOff>
    </xdr:from>
    <xdr:to>
      <xdr:col>6</xdr:col>
      <xdr:colOff>209550</xdr:colOff>
      <xdr:row>6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7620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1</xdr:row>
      <xdr:rowOff>123825</xdr:rowOff>
    </xdr:from>
    <xdr:to>
      <xdr:col>3</xdr:col>
      <xdr:colOff>1543050</xdr:colOff>
      <xdr:row>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180975"/>
          <a:ext cx="828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11</xdr:col>
      <xdr:colOff>161925</xdr:colOff>
      <xdr:row>4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685800" y="38100"/>
          <a:ext cx="8105775" cy="752475"/>
          <a:chOff x="284" y="75"/>
          <a:chExt cx="13440" cy="998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36" y="266"/>
            <a:ext cx="1888" cy="80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4" y="75"/>
            <a:ext cx="1589" cy="9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00" y="193"/>
            <a:ext cx="1539" cy="8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782" y="310"/>
            <a:ext cx="1371" cy="7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11</xdr:col>
      <xdr:colOff>542925</xdr:colOff>
      <xdr:row>4</xdr:row>
      <xdr:rowOff>123825</xdr:rowOff>
    </xdr:to>
    <xdr:grpSp>
      <xdr:nvGrpSpPr>
        <xdr:cNvPr id="1" name="Group 6"/>
        <xdr:cNvGrpSpPr>
          <a:grpSpLocks/>
        </xdr:cNvGrpSpPr>
      </xdr:nvGrpSpPr>
      <xdr:grpSpPr>
        <a:xfrm>
          <a:off x="152400" y="38100"/>
          <a:ext cx="8162925" cy="714375"/>
          <a:chOff x="252" y="60"/>
          <a:chExt cx="13536" cy="988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86" y="256"/>
            <a:ext cx="1902" cy="7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2" y="60"/>
            <a:ext cx="1519" cy="9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35" y="175"/>
            <a:ext cx="1546" cy="8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792" y="294"/>
            <a:ext cx="1374" cy="7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11</xdr:col>
      <xdr:colOff>542925</xdr:colOff>
      <xdr:row>4</xdr:row>
      <xdr:rowOff>123825</xdr:rowOff>
    </xdr:to>
    <xdr:grpSp>
      <xdr:nvGrpSpPr>
        <xdr:cNvPr id="1" name="Group 11"/>
        <xdr:cNvGrpSpPr>
          <a:grpSpLocks/>
        </xdr:cNvGrpSpPr>
      </xdr:nvGrpSpPr>
      <xdr:grpSpPr>
        <a:xfrm>
          <a:off x="152400" y="38100"/>
          <a:ext cx="8162925" cy="714375"/>
          <a:chOff x="252" y="60"/>
          <a:chExt cx="13536" cy="988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86" y="256"/>
            <a:ext cx="1902" cy="7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2" y="60"/>
            <a:ext cx="1536" cy="9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35" y="175"/>
            <a:ext cx="1546" cy="8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792" y="294"/>
            <a:ext cx="1374" cy="7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1</xdr:row>
      <xdr:rowOff>114300</xdr:rowOff>
    </xdr:from>
    <xdr:to>
      <xdr:col>13</xdr:col>
      <xdr:colOff>542925</xdr:colOff>
      <xdr:row>4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7145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38100</xdr:rowOff>
    </xdr:from>
    <xdr:to>
      <xdr:col>2</xdr:col>
      <xdr:colOff>419100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810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1</xdr:row>
      <xdr:rowOff>47625</xdr:rowOff>
    </xdr:from>
    <xdr:to>
      <xdr:col>8</xdr:col>
      <xdr:colOff>276225</xdr:colOff>
      <xdr:row>4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10477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876300</xdr:colOff>
      <xdr:row>1</xdr:row>
      <xdr:rowOff>114300</xdr:rowOff>
    </xdr:from>
    <xdr:to>
      <xdr:col>4</xdr:col>
      <xdr:colOff>257175</xdr:colOff>
      <xdr:row>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171450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11</xdr:col>
      <xdr:colOff>542925</xdr:colOff>
      <xdr:row>5</xdr:row>
      <xdr:rowOff>114300</xdr:rowOff>
    </xdr:to>
    <xdr:grpSp>
      <xdr:nvGrpSpPr>
        <xdr:cNvPr id="1" name="Group 6"/>
        <xdr:cNvGrpSpPr>
          <a:grpSpLocks/>
        </xdr:cNvGrpSpPr>
      </xdr:nvGrpSpPr>
      <xdr:grpSpPr>
        <a:xfrm>
          <a:off x="152400" y="38100"/>
          <a:ext cx="8162925" cy="895350"/>
          <a:chOff x="252" y="60"/>
          <a:chExt cx="13536" cy="988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86" y="256"/>
            <a:ext cx="1902" cy="7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2" y="60"/>
            <a:ext cx="1753" cy="9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35" y="175"/>
            <a:ext cx="1546" cy="8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90" y="294"/>
            <a:ext cx="1678" cy="7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38100</xdr:rowOff>
    </xdr:from>
    <xdr:to>
      <xdr:col>14</xdr:col>
      <xdr:colOff>409575</xdr:colOff>
      <xdr:row>4</xdr:row>
      <xdr:rowOff>161925</xdr:rowOff>
    </xdr:to>
    <xdr:grpSp>
      <xdr:nvGrpSpPr>
        <xdr:cNvPr id="1" name="Group 46"/>
        <xdr:cNvGrpSpPr>
          <a:grpSpLocks/>
        </xdr:cNvGrpSpPr>
      </xdr:nvGrpSpPr>
      <xdr:grpSpPr>
        <a:xfrm>
          <a:off x="352425" y="38100"/>
          <a:ext cx="7896225" cy="752475"/>
          <a:chOff x="284" y="75"/>
          <a:chExt cx="13916" cy="998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245" y="266"/>
            <a:ext cx="1955" cy="80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4" y="75"/>
            <a:ext cx="1336" cy="9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41" y="193"/>
            <a:ext cx="1343" cy="8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840" y="310"/>
            <a:ext cx="1569" cy="7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</sheetPr>
  <dimension ref="A2:EB36"/>
  <sheetViews>
    <sheetView zoomScalePageLayoutView="0" workbookViewId="0" topLeftCell="B1">
      <selection activeCell="E16" sqref="E16:F16"/>
    </sheetView>
  </sheetViews>
  <sheetFormatPr defaultColWidth="9.140625" defaultRowHeight="12.75"/>
  <cols>
    <col min="1" max="1" width="1.7109375" style="1" customWidth="1"/>
    <col min="2" max="2" width="5.7109375" style="2" customWidth="1"/>
    <col min="3" max="3" width="9.421875" style="2" customWidth="1"/>
    <col min="4" max="4" width="6.7109375" style="2" customWidth="1"/>
    <col min="5" max="5" width="28.28125" style="2" customWidth="1"/>
    <col min="6" max="6" width="9.421875" style="2" customWidth="1"/>
    <col min="7" max="7" width="23.7109375" style="2" customWidth="1"/>
    <col min="8" max="8" width="7.140625" style="2" customWidth="1"/>
    <col min="9" max="9" width="9.421875" style="3" customWidth="1"/>
    <col min="10" max="10" width="10.7109375" style="3" customWidth="1"/>
    <col min="11" max="11" width="9.421875" style="4" customWidth="1"/>
    <col min="12" max="12" width="2.7109375" style="5" customWidth="1"/>
    <col min="13" max="13" width="4.7109375" style="1" customWidth="1"/>
    <col min="14" max="16384" width="9.140625" style="1" customWidth="1"/>
  </cols>
  <sheetData>
    <row r="1" ht="4.5" customHeight="1"/>
    <row r="2" spans="1:12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ht="9.75" customHeight="1"/>
    <row r="7" spans="1:14" s="7" customFormat="1" ht="19.5" customHeight="1">
      <c r="A7" s="108" t="s">
        <v>64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6"/>
      <c r="M7" s="6"/>
      <c r="N7" s="6"/>
    </row>
    <row r="8" spans="2:12" s="8" customFormat="1" ht="9.75" customHeight="1">
      <c r="B8" s="9"/>
      <c r="C8" s="10"/>
      <c r="D8" s="10"/>
      <c r="E8" s="11"/>
      <c r="F8" s="10"/>
      <c r="G8" s="9"/>
      <c r="I8" s="12"/>
      <c r="J8" s="12"/>
      <c r="K8" s="13"/>
      <c r="L8" s="5"/>
    </row>
    <row r="9" spans="1:14" s="8" customFormat="1" ht="15" customHeight="1">
      <c r="A9" s="109" t="s">
        <v>31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4"/>
      <c r="M9" s="14"/>
      <c r="N9" s="14"/>
    </row>
    <row r="10" spans="1:13" s="8" customFormat="1" ht="6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5"/>
      <c r="M10" s="15"/>
    </row>
    <row r="11" ht="6" customHeight="1"/>
    <row r="12" spans="2:12" s="16" customFormat="1" ht="13.5" customHeight="1">
      <c r="B12" s="104" t="s">
        <v>1</v>
      </c>
      <c r="C12" s="17" t="s">
        <v>2</v>
      </c>
      <c r="D12" s="105" t="s">
        <v>3</v>
      </c>
      <c r="E12" s="18" t="s">
        <v>4</v>
      </c>
      <c r="F12" s="18" t="s">
        <v>5</v>
      </c>
      <c r="G12" s="18" t="s">
        <v>6</v>
      </c>
      <c r="H12" s="18" t="s">
        <v>7</v>
      </c>
      <c r="I12" s="19" t="s">
        <v>8</v>
      </c>
      <c r="J12" s="19" t="s">
        <v>8</v>
      </c>
      <c r="K12" s="106" t="s">
        <v>9</v>
      </c>
      <c r="L12" s="20"/>
    </row>
    <row r="13" spans="2:12" s="16" customFormat="1" ht="13.5" customHeight="1">
      <c r="B13" s="104"/>
      <c r="C13" s="21" t="s">
        <v>10</v>
      </c>
      <c r="D13" s="105"/>
      <c r="E13" s="22" t="s">
        <v>11</v>
      </c>
      <c r="F13" s="22" t="s">
        <v>12</v>
      </c>
      <c r="G13" s="22" t="s">
        <v>13</v>
      </c>
      <c r="H13" s="22" t="s">
        <v>14</v>
      </c>
      <c r="I13" s="23" t="s">
        <v>15</v>
      </c>
      <c r="J13" s="23" t="s">
        <v>16</v>
      </c>
      <c r="K13" s="106"/>
      <c r="L13" s="20"/>
    </row>
    <row r="14" spans="2:12" s="16" customFormat="1" ht="6" customHeight="1" thickBot="1">
      <c r="B14" s="24"/>
      <c r="C14" s="24"/>
      <c r="D14" s="24"/>
      <c r="E14" s="25"/>
      <c r="F14" s="25"/>
      <c r="G14" s="25"/>
      <c r="H14" s="25"/>
      <c r="I14" s="26"/>
      <c r="J14" s="26"/>
      <c r="K14" s="27"/>
      <c r="L14" s="20"/>
    </row>
    <row r="15" spans="1:132" s="37" customFormat="1" ht="15" customHeight="1" thickBot="1" thickTop="1">
      <c r="A15" s="28"/>
      <c r="B15" s="29">
        <v>1</v>
      </c>
      <c r="C15" s="30" t="s">
        <v>17</v>
      </c>
      <c r="D15" s="30">
        <v>0</v>
      </c>
      <c r="E15" s="31" t="s">
        <v>39</v>
      </c>
      <c r="F15" s="31" t="s">
        <v>40</v>
      </c>
      <c r="G15" s="31" t="s">
        <v>41</v>
      </c>
      <c r="H15" s="31">
        <v>4</v>
      </c>
      <c r="I15" s="32">
        <v>676</v>
      </c>
      <c r="J15" s="88">
        <f>SUM(I15)+(D15*4)</f>
        <v>676</v>
      </c>
      <c r="K15" s="34">
        <f>I15/H15</f>
        <v>169</v>
      </c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</row>
    <row r="16" spans="1:132" s="37" customFormat="1" ht="15" customHeight="1" thickBot="1" thickTop="1">
      <c r="A16" s="28"/>
      <c r="B16" s="29">
        <v>1</v>
      </c>
      <c r="C16" s="30" t="s">
        <v>17</v>
      </c>
      <c r="D16" s="30">
        <v>0</v>
      </c>
      <c r="E16" s="31" t="s">
        <v>42</v>
      </c>
      <c r="F16" s="76" t="s">
        <v>45</v>
      </c>
      <c r="G16" s="31" t="s">
        <v>41</v>
      </c>
      <c r="H16" s="31">
        <v>4</v>
      </c>
      <c r="I16" s="32">
        <v>591</v>
      </c>
      <c r="J16" s="88">
        <f aca="true" t="shared" si="0" ref="J16:J23">SUM(I16)+(D16*4)</f>
        <v>591</v>
      </c>
      <c r="K16" s="34">
        <f>I16/H16</f>
        <v>147.75</v>
      </c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</row>
    <row r="17" spans="1:12" s="40" customFormat="1" ht="15" customHeight="1" thickBot="1" thickTop="1">
      <c r="A17" s="38"/>
      <c r="B17" s="29">
        <v>1</v>
      </c>
      <c r="C17" s="30" t="s">
        <v>17</v>
      </c>
      <c r="D17" s="30">
        <v>0</v>
      </c>
      <c r="E17" s="31" t="s">
        <v>43</v>
      </c>
      <c r="F17" s="31" t="s">
        <v>46</v>
      </c>
      <c r="G17" s="31" t="s">
        <v>41</v>
      </c>
      <c r="H17" s="31">
        <v>4</v>
      </c>
      <c r="I17" s="32">
        <v>569</v>
      </c>
      <c r="J17" s="88">
        <f t="shared" si="0"/>
        <v>569</v>
      </c>
      <c r="K17" s="34">
        <f>I17/H17</f>
        <v>142.25</v>
      </c>
      <c r="L17" s="39"/>
    </row>
    <row r="18" spans="1:12" s="40" customFormat="1" ht="15" customHeight="1" thickBot="1" thickTop="1">
      <c r="A18" s="38"/>
      <c r="B18" s="29">
        <v>1</v>
      </c>
      <c r="C18" s="30" t="s">
        <v>17</v>
      </c>
      <c r="D18" s="30">
        <v>0</v>
      </c>
      <c r="E18" s="31" t="s">
        <v>44</v>
      </c>
      <c r="F18" s="31" t="s">
        <v>47</v>
      </c>
      <c r="G18" s="31" t="s">
        <v>41</v>
      </c>
      <c r="H18" s="31">
        <v>4</v>
      </c>
      <c r="I18" s="32">
        <v>453</v>
      </c>
      <c r="J18" s="88">
        <f t="shared" si="0"/>
        <v>453</v>
      </c>
      <c r="K18" s="34">
        <f>I18/H18</f>
        <v>113.25</v>
      </c>
      <c r="L18" s="41"/>
    </row>
    <row r="19" spans="1:12" s="40" customFormat="1" ht="6" customHeight="1" thickBot="1" thickTop="1">
      <c r="A19" s="38"/>
      <c r="B19" s="42"/>
      <c r="C19" s="43"/>
      <c r="D19" s="43"/>
      <c r="E19" s="43"/>
      <c r="F19" s="43"/>
      <c r="G19" s="43"/>
      <c r="H19" s="43"/>
      <c r="I19" s="44"/>
      <c r="J19" s="45"/>
      <c r="K19" s="46"/>
      <c r="L19" s="41"/>
    </row>
    <row r="20" spans="1:12" s="40" customFormat="1" ht="15" customHeight="1" thickBot="1" thickTop="1">
      <c r="A20" s="38"/>
      <c r="B20" s="29">
        <v>2</v>
      </c>
      <c r="C20" s="30" t="s">
        <v>17</v>
      </c>
      <c r="D20" s="30">
        <v>0</v>
      </c>
      <c r="E20" s="31" t="s">
        <v>48</v>
      </c>
      <c r="F20" s="31" t="s">
        <v>53</v>
      </c>
      <c r="G20" s="31" t="s">
        <v>51</v>
      </c>
      <c r="H20" s="31">
        <v>4</v>
      </c>
      <c r="I20" s="32">
        <v>522</v>
      </c>
      <c r="J20" s="88">
        <f t="shared" si="0"/>
        <v>522</v>
      </c>
      <c r="K20" s="34">
        <f>I20/H20</f>
        <v>130.5</v>
      </c>
      <c r="L20" s="39"/>
    </row>
    <row r="21" spans="1:12" s="40" customFormat="1" ht="15" customHeight="1" thickBot="1" thickTop="1">
      <c r="A21" s="38"/>
      <c r="B21" s="29">
        <v>2</v>
      </c>
      <c r="C21" s="30" t="s">
        <v>17</v>
      </c>
      <c r="D21" s="30">
        <v>0</v>
      </c>
      <c r="E21" s="31" t="s">
        <v>49</v>
      </c>
      <c r="F21" s="31" t="s">
        <v>54</v>
      </c>
      <c r="G21" s="31" t="s">
        <v>51</v>
      </c>
      <c r="H21" s="31">
        <v>4</v>
      </c>
      <c r="I21" s="32">
        <v>405</v>
      </c>
      <c r="J21" s="88">
        <f t="shared" si="0"/>
        <v>405</v>
      </c>
      <c r="K21" s="34">
        <f>I21/H21</f>
        <v>101.25</v>
      </c>
      <c r="L21" s="41"/>
    </row>
    <row r="22" spans="1:12" s="40" customFormat="1" ht="15" customHeight="1" thickBot="1" thickTop="1">
      <c r="A22" s="38"/>
      <c r="B22" s="29">
        <v>2</v>
      </c>
      <c r="C22" s="30" t="s">
        <v>17</v>
      </c>
      <c r="D22" s="30">
        <v>0</v>
      </c>
      <c r="E22" s="31" t="s">
        <v>33</v>
      </c>
      <c r="F22" s="31" t="s">
        <v>37</v>
      </c>
      <c r="G22" s="31" t="s">
        <v>51</v>
      </c>
      <c r="H22" s="31">
        <v>4</v>
      </c>
      <c r="I22" s="32">
        <v>483</v>
      </c>
      <c r="J22" s="88">
        <f t="shared" si="0"/>
        <v>483</v>
      </c>
      <c r="K22" s="34">
        <f>I22/H22</f>
        <v>120.75</v>
      </c>
      <c r="L22" s="41"/>
    </row>
    <row r="23" spans="1:12" s="40" customFormat="1" ht="15" customHeight="1" thickBot="1" thickTop="1">
      <c r="A23" s="38"/>
      <c r="B23" s="29">
        <v>2</v>
      </c>
      <c r="C23" s="30" t="s">
        <v>17</v>
      </c>
      <c r="D23" s="30">
        <v>0</v>
      </c>
      <c r="E23" s="31" t="s">
        <v>50</v>
      </c>
      <c r="F23" s="31" t="s">
        <v>55</v>
      </c>
      <c r="G23" s="31" t="s">
        <v>52</v>
      </c>
      <c r="H23" s="31">
        <v>4</v>
      </c>
      <c r="I23" s="32">
        <v>727</v>
      </c>
      <c r="J23" s="88">
        <f t="shared" si="0"/>
        <v>727</v>
      </c>
      <c r="K23" s="34">
        <f>I23/H23</f>
        <v>181.75</v>
      </c>
      <c r="L23" s="41"/>
    </row>
    <row r="24" spans="1:12" s="40" customFormat="1" ht="6" customHeight="1" thickBot="1" thickTop="1">
      <c r="A24" s="38"/>
      <c r="B24" s="69"/>
      <c r="C24" s="70"/>
      <c r="D24" s="70"/>
      <c r="E24" s="70"/>
      <c r="F24" s="70"/>
      <c r="G24" s="70"/>
      <c r="H24" s="70"/>
      <c r="I24" s="71"/>
      <c r="J24" s="72"/>
      <c r="K24" s="73"/>
      <c r="L24" s="41"/>
    </row>
    <row r="25" spans="1:15" s="40" customFormat="1" ht="15" customHeight="1" thickBot="1" thickTop="1">
      <c r="A25" s="38"/>
      <c r="B25" s="29">
        <v>3</v>
      </c>
      <c r="C25" s="30" t="s">
        <v>17</v>
      </c>
      <c r="D25" s="30">
        <v>0</v>
      </c>
      <c r="E25" s="31" t="s">
        <v>32</v>
      </c>
      <c r="F25" s="31" t="s">
        <v>38</v>
      </c>
      <c r="G25" s="31" t="s">
        <v>51</v>
      </c>
      <c r="H25" s="31">
        <v>4</v>
      </c>
      <c r="I25" s="32">
        <v>543</v>
      </c>
      <c r="J25" s="88">
        <f>SUM(I25)+(D25*4)</f>
        <v>543</v>
      </c>
      <c r="K25" s="34">
        <f>I25/H25</f>
        <v>135.75</v>
      </c>
      <c r="L25" s="41"/>
      <c r="M25" s="74"/>
      <c r="N25" s="74"/>
      <c r="O25" s="74"/>
    </row>
    <row r="26" spans="2:12" s="47" customFormat="1" ht="15" customHeight="1" thickBot="1" thickTop="1">
      <c r="B26" s="29">
        <v>3</v>
      </c>
      <c r="C26" s="30" t="s">
        <v>17</v>
      </c>
      <c r="D26" s="30">
        <v>0</v>
      </c>
      <c r="E26" s="31" t="s">
        <v>56</v>
      </c>
      <c r="F26" s="31" t="s">
        <v>62</v>
      </c>
      <c r="G26" s="31" t="s">
        <v>51</v>
      </c>
      <c r="H26" s="31">
        <v>4</v>
      </c>
      <c r="I26" s="32">
        <v>447</v>
      </c>
      <c r="J26" s="88">
        <f>SUM(I26)+(D26*4)</f>
        <v>447</v>
      </c>
      <c r="K26" s="34">
        <f>I26/H26</f>
        <v>111.75</v>
      </c>
      <c r="L26" s="52"/>
    </row>
    <row r="27" spans="2:12" s="53" customFormat="1" ht="15" customHeight="1" thickBot="1" thickTop="1">
      <c r="B27" s="29">
        <v>3</v>
      </c>
      <c r="C27" s="30" t="s">
        <v>17</v>
      </c>
      <c r="D27" s="30">
        <v>0</v>
      </c>
      <c r="E27" s="31" t="s">
        <v>57</v>
      </c>
      <c r="F27" s="31" t="s">
        <v>61</v>
      </c>
      <c r="G27" s="31" t="s">
        <v>51</v>
      </c>
      <c r="H27" s="31">
        <v>4</v>
      </c>
      <c r="I27" s="32">
        <v>440</v>
      </c>
      <c r="J27" s="88">
        <f>SUM(I27)+(D27*4)</f>
        <v>440</v>
      </c>
      <c r="K27" s="34">
        <f>I27/H27</f>
        <v>110</v>
      </c>
      <c r="L27" s="52"/>
    </row>
    <row r="28" spans="2:12" s="53" customFormat="1" ht="15" customHeight="1" thickBot="1" thickTop="1">
      <c r="B28" s="29">
        <v>3</v>
      </c>
      <c r="C28" s="30" t="s">
        <v>17</v>
      </c>
      <c r="D28" s="30">
        <v>0</v>
      </c>
      <c r="E28" s="31" t="s">
        <v>58</v>
      </c>
      <c r="F28" s="31" t="s">
        <v>60</v>
      </c>
      <c r="G28" s="31" t="s">
        <v>51</v>
      </c>
      <c r="H28" s="31">
        <v>4</v>
      </c>
      <c r="I28" s="32">
        <v>575</v>
      </c>
      <c r="J28" s="33">
        <f>SUM(I28)+(D28*4)</f>
        <v>575</v>
      </c>
      <c r="K28" s="34">
        <f>I28/H28</f>
        <v>143.75</v>
      </c>
      <c r="L28" s="52"/>
    </row>
    <row r="29" spans="2:12" s="53" customFormat="1" ht="6" customHeight="1" thickBot="1" thickTop="1">
      <c r="B29" s="54"/>
      <c r="C29" s="55"/>
      <c r="D29" s="55"/>
      <c r="E29" s="55"/>
      <c r="F29" s="56"/>
      <c r="G29" s="55"/>
      <c r="H29" s="55"/>
      <c r="I29" s="57"/>
      <c r="J29" s="57"/>
      <c r="K29" s="58"/>
      <c r="L29" s="52"/>
    </row>
    <row r="30" spans="2:12" s="53" customFormat="1" ht="15" customHeight="1" thickBot="1" thickTop="1">
      <c r="B30" s="29">
        <v>4</v>
      </c>
      <c r="C30" s="30" t="s">
        <v>17</v>
      </c>
      <c r="D30" s="30">
        <v>0</v>
      </c>
      <c r="E30" s="31" t="s">
        <v>59</v>
      </c>
      <c r="F30" s="31" t="s">
        <v>63</v>
      </c>
      <c r="G30" s="31" t="s">
        <v>18</v>
      </c>
      <c r="H30" s="31">
        <v>4</v>
      </c>
      <c r="I30" s="32">
        <v>604</v>
      </c>
      <c r="J30" s="33">
        <f>SUM(I30)+(D30*4)</f>
        <v>604</v>
      </c>
      <c r="K30" s="34">
        <f>I30/H30</f>
        <v>151</v>
      </c>
      <c r="L30" s="52"/>
    </row>
    <row r="31" spans="2:12" s="53" customFormat="1" ht="15" customHeight="1" thickTop="1">
      <c r="B31" s="54"/>
      <c r="C31" s="55"/>
      <c r="D31" s="55"/>
      <c r="E31" s="55"/>
      <c r="F31" s="56"/>
      <c r="G31" s="55"/>
      <c r="H31" s="55"/>
      <c r="I31" s="57"/>
      <c r="J31" s="57"/>
      <c r="K31" s="58"/>
      <c r="L31" s="52"/>
    </row>
    <row r="32" spans="2:12" s="53" customFormat="1" ht="15" customHeight="1">
      <c r="B32" s="54"/>
      <c r="C32" s="55"/>
      <c r="D32" s="55"/>
      <c r="E32" s="55"/>
      <c r="F32" s="56"/>
      <c r="G32" s="55"/>
      <c r="H32" s="55"/>
      <c r="I32" s="57"/>
      <c r="J32" s="57"/>
      <c r="K32" s="58"/>
      <c r="L32" s="52"/>
    </row>
    <row r="33" spans="2:12" s="53" customFormat="1" ht="15" customHeight="1">
      <c r="B33" s="54"/>
      <c r="C33" s="55"/>
      <c r="D33" s="55"/>
      <c r="E33" s="55"/>
      <c r="F33" s="56"/>
      <c r="G33" s="55"/>
      <c r="H33" s="55"/>
      <c r="I33" s="57"/>
      <c r="J33" s="57"/>
      <c r="K33" s="58"/>
      <c r="L33" s="52"/>
    </row>
    <row r="34" spans="2:12" s="53" customFormat="1" ht="13.5" customHeight="1">
      <c r="B34" s="54"/>
      <c r="C34" s="55"/>
      <c r="D34" s="55"/>
      <c r="E34" s="55"/>
      <c r="F34" s="56"/>
      <c r="G34" s="55"/>
      <c r="H34" s="55"/>
      <c r="I34" s="57"/>
      <c r="J34" s="57"/>
      <c r="K34" s="58"/>
      <c r="L34" s="52"/>
    </row>
    <row r="35" spans="2:12" s="53" customFormat="1" ht="13.5" customHeight="1">
      <c r="B35" s="54"/>
      <c r="C35" s="55"/>
      <c r="D35" s="55"/>
      <c r="E35" s="55"/>
      <c r="F35" s="56"/>
      <c r="G35" s="55"/>
      <c r="H35" s="55"/>
      <c r="I35" s="57"/>
      <c r="J35" s="57"/>
      <c r="K35" s="58"/>
      <c r="L35" s="52"/>
    </row>
    <row r="36" spans="2:12" s="53" customFormat="1" ht="13.5" customHeight="1">
      <c r="B36" s="54"/>
      <c r="C36" s="55"/>
      <c r="D36" s="55"/>
      <c r="E36" s="55"/>
      <c r="F36" s="56"/>
      <c r="G36" s="55"/>
      <c r="H36" s="55"/>
      <c r="I36" s="57"/>
      <c r="J36" s="57"/>
      <c r="K36" s="58"/>
      <c r="L36" s="52"/>
    </row>
  </sheetData>
  <sheetProtection selectLockedCells="1" selectUnlockedCells="1"/>
  <mergeCells count="7">
    <mergeCell ref="B12:B13"/>
    <mergeCell ref="D12:D13"/>
    <mergeCell ref="K12:K13"/>
    <mergeCell ref="A2:L5"/>
    <mergeCell ref="A7:K7"/>
    <mergeCell ref="A9:K9"/>
    <mergeCell ref="A10:K10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40"/>
  </sheetPr>
  <dimension ref="A2:EB29"/>
  <sheetViews>
    <sheetView zoomScalePageLayoutView="0" workbookViewId="0" topLeftCell="A7">
      <selection activeCell="E28" sqref="E28:F28"/>
    </sheetView>
  </sheetViews>
  <sheetFormatPr defaultColWidth="9.140625" defaultRowHeight="12.75"/>
  <cols>
    <col min="1" max="1" width="1.7109375" style="1" customWidth="1"/>
    <col min="2" max="2" width="5.7109375" style="2" customWidth="1"/>
    <col min="3" max="3" width="9.421875" style="2" customWidth="1"/>
    <col min="4" max="4" width="6.7109375" style="2" customWidth="1"/>
    <col min="5" max="5" width="28.28125" style="2" customWidth="1"/>
    <col min="6" max="6" width="9.421875" style="2" customWidth="1"/>
    <col min="7" max="7" width="23.7109375" style="2" customWidth="1"/>
    <col min="8" max="8" width="7.140625" style="2" customWidth="1"/>
    <col min="9" max="9" width="9.421875" style="3" customWidth="1"/>
    <col min="10" max="10" width="10.7109375" style="3" customWidth="1"/>
    <col min="11" max="11" width="9.421875" style="4" customWidth="1"/>
    <col min="12" max="12" width="2.7109375" style="5" customWidth="1"/>
    <col min="13" max="13" width="4.7109375" style="1" customWidth="1"/>
    <col min="14" max="16384" width="9.140625" style="1" customWidth="1"/>
  </cols>
  <sheetData>
    <row r="1" ht="4.5" customHeight="1"/>
    <row r="2" spans="1:12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ht="9.75" customHeight="1"/>
    <row r="7" spans="1:14" s="7" customFormat="1" ht="19.5" customHeight="1">
      <c r="A7" s="108" t="s">
        <v>64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6"/>
      <c r="M7" s="6"/>
      <c r="N7" s="6"/>
    </row>
    <row r="8" spans="2:12" s="8" customFormat="1" ht="9.75" customHeight="1">
      <c r="B8" s="9"/>
      <c r="C8" s="10"/>
      <c r="D8" s="10"/>
      <c r="E8" s="11"/>
      <c r="F8" s="10"/>
      <c r="G8" s="9"/>
      <c r="I8" s="12"/>
      <c r="J8" s="12"/>
      <c r="K8" s="13"/>
      <c r="L8" s="5"/>
    </row>
    <row r="9" spans="1:14" s="8" customFormat="1" ht="15" customHeight="1">
      <c r="A9" s="109" t="s">
        <v>34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4"/>
      <c r="M9" s="14"/>
      <c r="N9" s="14"/>
    </row>
    <row r="10" spans="1:13" s="8" customFormat="1" ht="6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5"/>
      <c r="M10" s="15"/>
    </row>
    <row r="11" ht="6" customHeight="1"/>
    <row r="12" spans="2:12" s="16" customFormat="1" ht="13.5" customHeight="1">
      <c r="B12" s="104" t="s">
        <v>1</v>
      </c>
      <c r="C12" s="17" t="s">
        <v>2</v>
      </c>
      <c r="D12" s="105" t="s">
        <v>3</v>
      </c>
      <c r="E12" s="18" t="s">
        <v>4</v>
      </c>
      <c r="F12" s="18" t="s">
        <v>5</v>
      </c>
      <c r="G12" s="18" t="s">
        <v>6</v>
      </c>
      <c r="H12" s="18" t="s">
        <v>7</v>
      </c>
      <c r="I12" s="19" t="s">
        <v>8</v>
      </c>
      <c r="J12" s="19" t="s">
        <v>8</v>
      </c>
      <c r="K12" s="106" t="s">
        <v>9</v>
      </c>
      <c r="L12" s="20"/>
    </row>
    <row r="13" spans="2:12" s="16" customFormat="1" ht="13.5" customHeight="1">
      <c r="B13" s="104"/>
      <c r="C13" s="21" t="s">
        <v>10</v>
      </c>
      <c r="D13" s="105"/>
      <c r="E13" s="22" t="s">
        <v>11</v>
      </c>
      <c r="F13" s="22" t="s">
        <v>12</v>
      </c>
      <c r="G13" s="22" t="s">
        <v>13</v>
      </c>
      <c r="H13" s="22" t="s">
        <v>14</v>
      </c>
      <c r="I13" s="23" t="s">
        <v>15</v>
      </c>
      <c r="J13" s="23" t="s">
        <v>16</v>
      </c>
      <c r="K13" s="106"/>
      <c r="L13" s="20"/>
    </row>
    <row r="14" spans="2:12" s="16" customFormat="1" ht="6" customHeight="1" thickBot="1">
      <c r="B14" s="24"/>
      <c r="C14" s="24"/>
      <c r="D14" s="24"/>
      <c r="E14" s="25"/>
      <c r="F14" s="25"/>
      <c r="G14" s="25"/>
      <c r="H14" s="25"/>
      <c r="I14" s="26"/>
      <c r="J14" s="26"/>
      <c r="K14" s="27"/>
      <c r="L14" s="20"/>
    </row>
    <row r="15" spans="1:132" s="37" customFormat="1" ht="15" customHeight="1" thickBot="1" thickTop="1">
      <c r="A15" s="28"/>
      <c r="B15" s="111">
        <v>1</v>
      </c>
      <c r="C15" s="30" t="s">
        <v>30</v>
      </c>
      <c r="D15" s="30">
        <v>0</v>
      </c>
      <c r="E15" s="31" t="s">
        <v>50</v>
      </c>
      <c r="F15" s="89" t="s">
        <v>68</v>
      </c>
      <c r="G15" s="31" t="s">
        <v>52</v>
      </c>
      <c r="H15" s="31">
        <v>6</v>
      </c>
      <c r="I15" s="32">
        <v>1013</v>
      </c>
      <c r="J15" s="33">
        <f>SUM(I15)+(D15*6)</f>
        <v>1013</v>
      </c>
      <c r="K15" s="34">
        <f>I15/H15</f>
        <v>168.83333333333334</v>
      </c>
      <c r="L15" s="114"/>
      <c r="M15" s="114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</row>
    <row r="16" spans="1:132" s="37" customFormat="1" ht="15" customHeight="1" thickBot="1" thickTop="1">
      <c r="A16" s="28"/>
      <c r="B16" s="112"/>
      <c r="C16" s="30" t="s">
        <v>67</v>
      </c>
      <c r="D16" s="30">
        <v>10</v>
      </c>
      <c r="E16" s="31" t="s">
        <v>59</v>
      </c>
      <c r="F16" s="89" t="s">
        <v>66</v>
      </c>
      <c r="G16" s="31" t="s">
        <v>18</v>
      </c>
      <c r="H16" s="31">
        <v>6</v>
      </c>
      <c r="I16" s="32">
        <v>923</v>
      </c>
      <c r="J16" s="33">
        <f>SUM(I16)+(D16*6)</f>
        <v>983</v>
      </c>
      <c r="K16" s="34">
        <f>I16/H16</f>
        <v>153.83333333333334</v>
      </c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</row>
    <row r="17" spans="1:13" s="40" customFormat="1" ht="15" customHeight="1" thickBot="1" thickTop="1">
      <c r="A17" s="38"/>
      <c r="B17" s="113"/>
      <c r="C17" s="30" t="s">
        <v>30</v>
      </c>
      <c r="D17" s="30">
        <v>0</v>
      </c>
      <c r="E17" s="31" t="s">
        <v>49</v>
      </c>
      <c r="F17" s="89" t="s">
        <v>69</v>
      </c>
      <c r="G17" s="31" t="s">
        <v>51</v>
      </c>
      <c r="H17" s="31">
        <v>6</v>
      </c>
      <c r="I17" s="32">
        <v>771</v>
      </c>
      <c r="J17" s="33">
        <f>SUM(I17)+(D17*6)</f>
        <v>771</v>
      </c>
      <c r="K17" s="34">
        <f>I17/H17</f>
        <v>128.5</v>
      </c>
      <c r="L17" s="115">
        <f>SUM(J15,J16,J17)</f>
        <v>2767</v>
      </c>
      <c r="M17" s="115"/>
    </row>
    <row r="18" spans="1:12" s="40" customFormat="1" ht="6" customHeight="1" thickBot="1" thickTop="1">
      <c r="A18" s="38"/>
      <c r="B18" s="42"/>
      <c r="C18" s="43"/>
      <c r="D18" s="43"/>
      <c r="E18" s="43"/>
      <c r="F18" s="90"/>
      <c r="G18" s="43"/>
      <c r="H18" s="43"/>
      <c r="I18" s="44"/>
      <c r="J18" s="45"/>
      <c r="K18" s="46"/>
      <c r="L18" s="41"/>
    </row>
    <row r="19" spans="1:12" s="40" customFormat="1" ht="15" customHeight="1" thickBot="1" thickTop="1">
      <c r="A19" s="38"/>
      <c r="B19" s="111">
        <v>2</v>
      </c>
      <c r="C19" s="30" t="s">
        <v>30</v>
      </c>
      <c r="D19" s="30">
        <v>0</v>
      </c>
      <c r="E19" s="31" t="s">
        <v>39</v>
      </c>
      <c r="F19" s="91" t="s">
        <v>71</v>
      </c>
      <c r="G19" s="116" t="s">
        <v>41</v>
      </c>
      <c r="H19" s="31">
        <v>6</v>
      </c>
      <c r="I19" s="32">
        <v>958</v>
      </c>
      <c r="J19" s="33">
        <f>SUM(I19)+(D19*6)</f>
        <v>958</v>
      </c>
      <c r="K19" s="34">
        <f>I19/H19</f>
        <v>159.66666666666666</v>
      </c>
      <c r="L19" s="39"/>
    </row>
    <row r="20" spans="1:12" s="40" customFormat="1" ht="15" customHeight="1" thickBot="1" thickTop="1">
      <c r="A20" s="38"/>
      <c r="B20" s="112"/>
      <c r="C20" s="30" t="s">
        <v>30</v>
      </c>
      <c r="D20" s="30">
        <v>0</v>
      </c>
      <c r="E20" s="31" t="s">
        <v>43</v>
      </c>
      <c r="F20" s="92" t="s">
        <v>70</v>
      </c>
      <c r="G20" s="116"/>
      <c r="H20" s="31">
        <v>6</v>
      </c>
      <c r="I20" s="32">
        <v>853</v>
      </c>
      <c r="J20" s="33">
        <f>SUM(I20)+(D20*6)</f>
        <v>853</v>
      </c>
      <c r="K20" s="34">
        <f>I20/H20</f>
        <v>142.16666666666666</v>
      </c>
      <c r="L20" s="41"/>
    </row>
    <row r="21" spans="1:13" s="40" customFormat="1" ht="15" customHeight="1" thickBot="1" thickTop="1">
      <c r="A21" s="38"/>
      <c r="B21" s="113"/>
      <c r="C21" s="30" t="s">
        <v>30</v>
      </c>
      <c r="D21" s="30">
        <v>0</v>
      </c>
      <c r="E21" s="31" t="s">
        <v>44</v>
      </c>
      <c r="F21" s="89" t="s">
        <v>72</v>
      </c>
      <c r="G21" s="116"/>
      <c r="H21" s="31">
        <v>6</v>
      </c>
      <c r="I21" s="32">
        <v>827</v>
      </c>
      <c r="J21" s="33">
        <f>SUM(I21)+(D21*6)</f>
        <v>827</v>
      </c>
      <c r="K21" s="34">
        <f>I21/H21</f>
        <v>137.83333333333334</v>
      </c>
      <c r="L21" s="115">
        <f>SUM(J19,J20,J21)</f>
        <v>2638</v>
      </c>
      <c r="M21" s="115"/>
    </row>
    <row r="22" spans="1:12" s="40" customFormat="1" ht="6" customHeight="1" thickBot="1" thickTop="1">
      <c r="A22" s="38"/>
      <c r="B22" s="69"/>
      <c r="C22" s="70"/>
      <c r="D22" s="70"/>
      <c r="E22" s="70"/>
      <c r="F22" s="93"/>
      <c r="G22" s="70"/>
      <c r="H22" s="70"/>
      <c r="I22" s="71"/>
      <c r="J22" s="72"/>
      <c r="K22" s="73"/>
      <c r="L22" s="41"/>
    </row>
    <row r="23" spans="1:12" s="40" customFormat="1" ht="15" customHeight="1" thickBot="1" thickTop="1">
      <c r="A23" s="38"/>
      <c r="B23" s="111">
        <v>3</v>
      </c>
      <c r="C23" s="30" t="s">
        <v>30</v>
      </c>
      <c r="D23" s="30">
        <v>0</v>
      </c>
      <c r="E23" s="31" t="s">
        <v>32</v>
      </c>
      <c r="F23" s="91" t="s">
        <v>75</v>
      </c>
      <c r="G23" s="116" t="s">
        <v>51</v>
      </c>
      <c r="H23" s="31">
        <v>6</v>
      </c>
      <c r="I23" s="32">
        <v>926</v>
      </c>
      <c r="J23" s="33">
        <f>SUM(I23)+(D23*6)</f>
        <v>926</v>
      </c>
      <c r="K23" s="34">
        <f>I23/H23</f>
        <v>154.33333333333334</v>
      </c>
      <c r="L23" s="41"/>
    </row>
    <row r="24" spans="1:12" s="40" customFormat="1" ht="15" customHeight="1" thickBot="1" thickTop="1">
      <c r="A24" s="75"/>
      <c r="B24" s="112"/>
      <c r="C24" s="30" t="s">
        <v>30</v>
      </c>
      <c r="D24" s="30">
        <v>0</v>
      </c>
      <c r="E24" s="31" t="s">
        <v>33</v>
      </c>
      <c r="F24" s="92" t="s">
        <v>74</v>
      </c>
      <c r="G24" s="116"/>
      <c r="H24" s="31">
        <v>6</v>
      </c>
      <c r="I24" s="32">
        <v>659</v>
      </c>
      <c r="J24" s="33">
        <f>SUM(I24)+(D24*6)</f>
        <v>659</v>
      </c>
      <c r="K24" s="34">
        <f>I24/H24</f>
        <v>109.83333333333333</v>
      </c>
      <c r="L24" s="41"/>
    </row>
    <row r="25" spans="2:13" s="53" customFormat="1" ht="15" customHeight="1" thickBot="1" thickTop="1">
      <c r="B25" s="113"/>
      <c r="C25" s="30" t="s">
        <v>30</v>
      </c>
      <c r="D25" s="30">
        <v>0</v>
      </c>
      <c r="E25" s="31" t="s">
        <v>58</v>
      </c>
      <c r="F25" s="89" t="s">
        <v>73</v>
      </c>
      <c r="G25" s="116"/>
      <c r="H25" s="31">
        <v>6</v>
      </c>
      <c r="I25" s="32">
        <v>782</v>
      </c>
      <c r="J25" s="33">
        <f>SUM(I25)+(D25*6)</f>
        <v>782</v>
      </c>
      <c r="K25" s="34">
        <f>I25/H25</f>
        <v>130.33333333333334</v>
      </c>
      <c r="L25" s="115">
        <f>SUM(J23,J24,J25)</f>
        <v>2367</v>
      </c>
      <c r="M25" s="115"/>
    </row>
    <row r="26" spans="2:12" s="53" customFormat="1" ht="6" customHeight="1" thickBot="1" thickTop="1">
      <c r="B26" s="54"/>
      <c r="C26" s="55"/>
      <c r="D26" s="55"/>
      <c r="E26" s="55"/>
      <c r="F26" s="94"/>
      <c r="G26" s="55"/>
      <c r="H26" s="55"/>
      <c r="I26" s="57"/>
      <c r="J26" s="57"/>
      <c r="K26" s="58"/>
      <c r="L26" s="52"/>
    </row>
    <row r="27" spans="2:12" s="53" customFormat="1" ht="15" customHeight="1" thickBot="1" thickTop="1">
      <c r="B27" s="111">
        <v>4</v>
      </c>
      <c r="C27" s="30" t="s">
        <v>30</v>
      </c>
      <c r="D27" s="30">
        <v>0</v>
      </c>
      <c r="E27" s="31" t="s">
        <v>48</v>
      </c>
      <c r="F27" s="91" t="s">
        <v>78</v>
      </c>
      <c r="G27" s="116" t="s">
        <v>51</v>
      </c>
      <c r="H27" s="31">
        <v>6</v>
      </c>
      <c r="I27" s="32">
        <v>672</v>
      </c>
      <c r="J27" s="33">
        <f>SUM(I27)+(D27*6)</f>
        <v>672</v>
      </c>
      <c r="K27" s="34">
        <f>I27/H27</f>
        <v>112</v>
      </c>
      <c r="L27" s="52"/>
    </row>
    <row r="28" spans="2:12" s="53" customFormat="1" ht="15" customHeight="1" thickBot="1" thickTop="1">
      <c r="B28" s="112"/>
      <c r="C28" s="30" t="s">
        <v>30</v>
      </c>
      <c r="D28" s="30">
        <v>0</v>
      </c>
      <c r="E28" s="31" t="s">
        <v>57</v>
      </c>
      <c r="F28" s="92" t="s">
        <v>77</v>
      </c>
      <c r="G28" s="116"/>
      <c r="H28" s="31">
        <v>6</v>
      </c>
      <c r="I28" s="32">
        <v>872</v>
      </c>
      <c r="J28" s="33">
        <f>SUM(I28)+(D28*6)</f>
        <v>872</v>
      </c>
      <c r="K28" s="34">
        <f>I28/H28</f>
        <v>145.33333333333334</v>
      </c>
      <c r="L28" s="52"/>
    </row>
    <row r="29" spans="2:13" ht="15" customHeight="1" thickBot="1" thickTop="1">
      <c r="B29" s="113"/>
      <c r="C29" s="30" t="s">
        <v>30</v>
      </c>
      <c r="D29" s="30">
        <v>0</v>
      </c>
      <c r="E29" s="31" t="s">
        <v>56</v>
      </c>
      <c r="F29" s="89" t="s">
        <v>76</v>
      </c>
      <c r="G29" s="116"/>
      <c r="H29" s="31">
        <v>6</v>
      </c>
      <c r="I29" s="32">
        <v>741</v>
      </c>
      <c r="J29" s="33">
        <f>SUM(I29)+(D29*6)</f>
        <v>741</v>
      </c>
      <c r="K29" s="34">
        <f>I29/H29</f>
        <v>123.5</v>
      </c>
      <c r="L29" s="115">
        <f>SUM(J27,J28,J29)</f>
        <v>2285</v>
      </c>
      <c r="M29" s="115"/>
    </row>
    <row r="30" ht="6" customHeight="1" thickTop="1"/>
    <row r="31" ht="6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 selectLockedCells="1" selectUnlockedCells="1"/>
  <mergeCells count="19">
    <mergeCell ref="L25:M25"/>
    <mergeCell ref="L29:M29"/>
    <mergeCell ref="B23:B25"/>
    <mergeCell ref="G23:G25"/>
    <mergeCell ref="B27:B29"/>
    <mergeCell ref="G27:G29"/>
    <mergeCell ref="B15:B17"/>
    <mergeCell ref="L15:M15"/>
    <mergeCell ref="L17:M17"/>
    <mergeCell ref="G19:G21"/>
    <mergeCell ref="L21:M21"/>
    <mergeCell ref="B19:B21"/>
    <mergeCell ref="A2:L5"/>
    <mergeCell ref="A7:K7"/>
    <mergeCell ref="A9:K9"/>
    <mergeCell ref="A10:K10"/>
    <mergeCell ref="B12:B13"/>
    <mergeCell ref="D12:D13"/>
    <mergeCell ref="K12:K13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50"/>
  </sheetPr>
  <dimension ref="A2:EB32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.7109375" style="1" customWidth="1"/>
    <col min="2" max="2" width="5.7109375" style="2" customWidth="1"/>
    <col min="3" max="3" width="9.421875" style="2" customWidth="1"/>
    <col min="4" max="4" width="28.28125" style="2" customWidth="1"/>
    <col min="5" max="5" width="9.421875" style="2" customWidth="1"/>
    <col min="6" max="6" width="23.7109375" style="2" customWidth="1"/>
    <col min="7" max="8" width="7.140625" style="2" customWidth="1"/>
    <col min="9" max="9" width="9.421875" style="3" customWidth="1"/>
    <col min="10" max="10" width="10.7109375" style="3" customWidth="1"/>
    <col min="11" max="11" width="9.421875" style="4" customWidth="1"/>
    <col min="12" max="12" width="2.7109375" style="5" customWidth="1"/>
    <col min="13" max="13" width="4.7109375" style="1" customWidth="1"/>
    <col min="14" max="16384" width="9.140625" style="1" customWidth="1"/>
  </cols>
  <sheetData>
    <row r="1" ht="4.5" customHeight="1"/>
    <row r="2" spans="1:12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ht="9.75" customHeight="1"/>
    <row r="7" ht="27.75" customHeight="1"/>
    <row r="8" spans="1:14" s="7" customFormat="1" ht="18" customHeight="1">
      <c r="A8" s="108" t="s">
        <v>64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6"/>
      <c r="M8" s="6"/>
      <c r="N8" s="6"/>
    </row>
    <row r="9" spans="2:12" s="8" customFormat="1" ht="9.75" customHeight="1">
      <c r="B9" s="9"/>
      <c r="C9" s="10"/>
      <c r="D9" s="11"/>
      <c r="E9" s="10"/>
      <c r="F9" s="9"/>
      <c r="I9" s="12"/>
      <c r="J9" s="12"/>
      <c r="K9" s="13"/>
      <c r="L9" s="5"/>
    </row>
    <row r="10" spans="1:14" s="8" customFormat="1" ht="15" customHeight="1">
      <c r="A10" s="109" t="s">
        <v>83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4"/>
      <c r="M10" s="14"/>
      <c r="N10" s="14"/>
    </row>
    <row r="11" spans="1:13" s="8" customFormat="1" ht="6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5"/>
      <c r="M11" s="15"/>
    </row>
    <row r="12" ht="6" customHeight="1" thickBot="1"/>
    <row r="13" spans="2:12" s="16" customFormat="1" ht="13.5" customHeight="1" thickBot="1">
      <c r="B13" s="104" t="s">
        <v>1</v>
      </c>
      <c r="C13" s="17" t="s">
        <v>2</v>
      </c>
      <c r="D13" s="18" t="s">
        <v>4</v>
      </c>
      <c r="E13" s="18" t="s">
        <v>5</v>
      </c>
      <c r="F13" s="18" t="s">
        <v>6</v>
      </c>
      <c r="G13" s="18" t="s">
        <v>7</v>
      </c>
      <c r="H13" s="19" t="s">
        <v>80</v>
      </c>
      <c r="I13" s="19" t="s">
        <v>81</v>
      </c>
      <c r="J13" s="19" t="s">
        <v>8</v>
      </c>
      <c r="K13" s="106" t="s">
        <v>9</v>
      </c>
      <c r="L13" s="20"/>
    </row>
    <row r="14" spans="2:12" s="16" customFormat="1" ht="13.5" customHeight="1" thickBot="1">
      <c r="B14" s="104"/>
      <c r="C14" s="21" t="s">
        <v>10</v>
      </c>
      <c r="D14" s="22" t="s">
        <v>11</v>
      </c>
      <c r="E14" s="22" t="s">
        <v>12</v>
      </c>
      <c r="F14" s="22" t="s">
        <v>13</v>
      </c>
      <c r="G14" s="22" t="s">
        <v>14</v>
      </c>
      <c r="H14" s="23" t="s">
        <v>15</v>
      </c>
      <c r="I14" s="23" t="s">
        <v>15</v>
      </c>
      <c r="J14" s="23" t="s">
        <v>15</v>
      </c>
      <c r="K14" s="106"/>
      <c r="L14" s="20"/>
    </row>
    <row r="15" spans="2:12" s="16" customFormat="1" ht="4.5" customHeight="1" thickBot="1">
      <c r="B15" s="24"/>
      <c r="C15" s="24"/>
      <c r="D15" s="25"/>
      <c r="E15" s="25"/>
      <c r="F15" s="25"/>
      <c r="G15" s="25"/>
      <c r="H15" s="25"/>
      <c r="I15" s="26"/>
      <c r="J15" s="26"/>
      <c r="K15" s="27"/>
      <c r="L15" s="20"/>
    </row>
    <row r="16" spans="1:132" s="37" customFormat="1" ht="15" customHeight="1" thickBot="1" thickTop="1">
      <c r="A16" s="28"/>
      <c r="B16" s="111">
        <v>1</v>
      </c>
      <c r="C16" s="30" t="s">
        <v>30</v>
      </c>
      <c r="D16" s="31" t="s">
        <v>39</v>
      </c>
      <c r="E16" s="91" t="s">
        <v>71</v>
      </c>
      <c r="F16" s="117" t="s">
        <v>41</v>
      </c>
      <c r="G16" s="31">
        <v>6</v>
      </c>
      <c r="H16" s="32">
        <v>981</v>
      </c>
      <c r="I16" s="32">
        <v>998</v>
      </c>
      <c r="J16" s="33">
        <f>SUM(H16+I16)</f>
        <v>1979</v>
      </c>
      <c r="K16" s="34">
        <f>I16/G16</f>
        <v>166.33333333333334</v>
      </c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</row>
    <row r="17" spans="1:132" s="37" customFormat="1" ht="15" customHeight="1" thickBot="1" thickTop="1">
      <c r="A17" s="28"/>
      <c r="B17" s="113"/>
      <c r="C17" s="30" t="s">
        <v>30</v>
      </c>
      <c r="D17" s="31" t="s">
        <v>42</v>
      </c>
      <c r="E17" s="92" t="s">
        <v>45</v>
      </c>
      <c r="F17" s="118"/>
      <c r="G17" s="31">
        <v>6</v>
      </c>
      <c r="H17" s="32">
        <v>995</v>
      </c>
      <c r="I17" s="32">
        <v>1023</v>
      </c>
      <c r="J17" s="33">
        <f>SUM(H17+I17)</f>
        <v>2018</v>
      </c>
      <c r="K17" s="34">
        <f>I17/G17</f>
        <v>170.5</v>
      </c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</row>
    <row r="18" spans="1:12" s="40" customFormat="1" ht="7.5" customHeight="1" thickBot="1" thickTop="1">
      <c r="A18" s="38"/>
      <c r="B18" s="42"/>
      <c r="C18" s="43"/>
      <c r="D18" s="43"/>
      <c r="E18" s="43"/>
      <c r="F18" s="98"/>
      <c r="G18" s="43"/>
      <c r="H18" s="44"/>
      <c r="I18" s="44"/>
      <c r="J18" s="45"/>
      <c r="K18" s="46"/>
      <c r="L18" s="41"/>
    </row>
    <row r="19" spans="1:12" s="40" customFormat="1" ht="15" customHeight="1" thickBot="1" thickTop="1">
      <c r="A19" s="38"/>
      <c r="B19" s="111">
        <v>2</v>
      </c>
      <c r="C19" s="30" t="s">
        <v>30</v>
      </c>
      <c r="D19" s="31" t="s">
        <v>43</v>
      </c>
      <c r="E19" s="92" t="s">
        <v>70</v>
      </c>
      <c r="F19" s="117" t="s">
        <v>41</v>
      </c>
      <c r="G19" s="31">
        <v>6</v>
      </c>
      <c r="H19" s="32">
        <v>843</v>
      </c>
      <c r="I19" s="32">
        <v>942</v>
      </c>
      <c r="J19" s="33">
        <f>SUM(H19+I19)</f>
        <v>1785</v>
      </c>
      <c r="K19" s="34">
        <f>I19/G19</f>
        <v>157</v>
      </c>
      <c r="L19" s="39"/>
    </row>
    <row r="20" spans="1:12" s="40" customFormat="1" ht="15" customHeight="1" thickBot="1" thickTop="1">
      <c r="A20" s="38"/>
      <c r="B20" s="113"/>
      <c r="C20" s="30" t="s">
        <v>30</v>
      </c>
      <c r="D20" s="31" t="s">
        <v>44</v>
      </c>
      <c r="E20" s="89" t="s">
        <v>72</v>
      </c>
      <c r="F20" s="118"/>
      <c r="G20" s="31">
        <v>6</v>
      </c>
      <c r="H20" s="32">
        <v>825</v>
      </c>
      <c r="I20" s="32">
        <v>896</v>
      </c>
      <c r="J20" s="33">
        <f>SUM(H20+I20)</f>
        <v>1721</v>
      </c>
      <c r="K20" s="34">
        <f>I20/G20</f>
        <v>149.33333333333334</v>
      </c>
      <c r="L20" s="41"/>
    </row>
    <row r="21" spans="1:12" s="40" customFormat="1" ht="7.5" customHeight="1" thickBot="1" thickTop="1">
      <c r="A21" s="38"/>
      <c r="B21" s="42"/>
      <c r="C21" s="43"/>
      <c r="D21" s="43"/>
      <c r="E21" s="43"/>
      <c r="F21" s="43"/>
      <c r="G21" s="43"/>
      <c r="H21" s="44"/>
      <c r="I21" s="44"/>
      <c r="J21" s="45"/>
      <c r="K21" s="46"/>
      <c r="L21" s="41"/>
    </row>
    <row r="22" spans="1:12" s="40" customFormat="1" ht="15" customHeight="1" thickBot="1" thickTop="1">
      <c r="A22" s="38"/>
      <c r="B22" s="111">
        <v>3</v>
      </c>
      <c r="C22" s="30" t="s">
        <v>30</v>
      </c>
      <c r="D22" s="31" t="s">
        <v>50</v>
      </c>
      <c r="E22" s="89" t="s">
        <v>68</v>
      </c>
      <c r="F22" s="31" t="s">
        <v>52</v>
      </c>
      <c r="G22" s="31">
        <v>6</v>
      </c>
      <c r="H22" s="32">
        <v>850</v>
      </c>
      <c r="I22" s="32">
        <v>1184</v>
      </c>
      <c r="J22" s="33">
        <f>SUM(H22+I22)</f>
        <v>2034</v>
      </c>
      <c r="K22" s="34">
        <f>I22/G22</f>
        <v>197.33333333333334</v>
      </c>
      <c r="L22" s="41"/>
    </row>
    <row r="23" spans="1:12" s="40" customFormat="1" ht="15" customHeight="1" thickBot="1" thickTop="1">
      <c r="A23" s="38"/>
      <c r="B23" s="113"/>
      <c r="C23" s="30" t="s">
        <v>30</v>
      </c>
      <c r="D23" s="31" t="s">
        <v>33</v>
      </c>
      <c r="E23" s="92" t="s">
        <v>74</v>
      </c>
      <c r="F23" s="31" t="s">
        <v>51</v>
      </c>
      <c r="G23" s="31">
        <v>6</v>
      </c>
      <c r="H23" s="32">
        <v>732</v>
      </c>
      <c r="I23" s="32">
        <v>728</v>
      </c>
      <c r="J23" s="33">
        <f>SUM(H23+I23)</f>
        <v>1460</v>
      </c>
      <c r="K23" s="34">
        <f>I23/G23</f>
        <v>121.33333333333333</v>
      </c>
      <c r="L23" s="41"/>
    </row>
    <row r="24" spans="1:12" s="40" customFormat="1" ht="7.5" customHeight="1" thickBot="1" thickTop="1">
      <c r="A24" s="38"/>
      <c r="B24" s="69"/>
      <c r="C24" s="70"/>
      <c r="D24" s="70"/>
      <c r="E24" s="70"/>
      <c r="F24" s="70"/>
      <c r="G24" s="70"/>
      <c r="H24" s="71"/>
      <c r="I24" s="71"/>
      <c r="J24" s="72"/>
      <c r="K24" s="73"/>
      <c r="L24" s="41"/>
    </row>
    <row r="25" spans="1:12" s="40" customFormat="1" ht="15" customHeight="1" thickBot="1" thickTop="1">
      <c r="A25" s="38"/>
      <c r="B25" s="111">
        <v>4</v>
      </c>
      <c r="C25" s="30" t="s">
        <v>30</v>
      </c>
      <c r="D25" s="31" t="s">
        <v>32</v>
      </c>
      <c r="E25" s="91" t="s">
        <v>75</v>
      </c>
      <c r="F25" s="116" t="s">
        <v>51</v>
      </c>
      <c r="G25" s="31">
        <v>6</v>
      </c>
      <c r="H25" s="32">
        <v>779</v>
      </c>
      <c r="I25" s="32">
        <v>799</v>
      </c>
      <c r="J25" s="33">
        <f>SUM(H25+I25)</f>
        <v>1578</v>
      </c>
      <c r="K25" s="34">
        <f>I25/G25</f>
        <v>133.16666666666666</v>
      </c>
      <c r="L25" s="41"/>
    </row>
    <row r="26" spans="1:12" s="40" customFormat="1" ht="15" customHeight="1" thickBot="1" thickTop="1">
      <c r="A26" s="38"/>
      <c r="B26" s="113"/>
      <c r="C26" s="30" t="s">
        <v>30</v>
      </c>
      <c r="D26" s="31" t="s">
        <v>58</v>
      </c>
      <c r="E26" s="89" t="s">
        <v>73</v>
      </c>
      <c r="F26" s="116"/>
      <c r="G26" s="31">
        <v>6</v>
      </c>
      <c r="H26" s="32">
        <v>829</v>
      </c>
      <c r="I26" s="32">
        <v>857</v>
      </c>
      <c r="J26" s="33">
        <f>SUM(H26+I26)</f>
        <v>1686</v>
      </c>
      <c r="K26" s="34">
        <f>I26/G26</f>
        <v>142.83333333333334</v>
      </c>
      <c r="L26" s="41"/>
    </row>
    <row r="27" spans="1:12" s="40" customFormat="1" ht="7.5" customHeight="1" thickBot="1" thickTop="1">
      <c r="A27" s="38"/>
      <c r="B27" s="85"/>
      <c r="C27" s="81"/>
      <c r="D27" s="81"/>
      <c r="E27" s="81"/>
      <c r="F27" s="81"/>
      <c r="G27" s="81"/>
      <c r="H27" s="86"/>
      <c r="I27" s="86"/>
      <c r="J27" s="87"/>
      <c r="K27" s="82"/>
      <c r="L27" s="41"/>
    </row>
    <row r="28" spans="2:11" ht="15" customHeight="1" thickBot="1" thickTop="1">
      <c r="B28" s="111">
        <v>5</v>
      </c>
      <c r="C28" s="30" t="s">
        <v>30</v>
      </c>
      <c r="D28" s="31" t="s">
        <v>48</v>
      </c>
      <c r="E28" s="91" t="s">
        <v>78</v>
      </c>
      <c r="F28" s="116" t="s">
        <v>51</v>
      </c>
      <c r="G28" s="31">
        <v>6</v>
      </c>
      <c r="H28" s="32">
        <v>681</v>
      </c>
      <c r="I28" s="32">
        <v>854</v>
      </c>
      <c r="J28" s="33">
        <f>SUM(H28+I28)</f>
        <v>1535</v>
      </c>
      <c r="K28" s="34">
        <f>I28/G28</f>
        <v>142.33333333333334</v>
      </c>
    </row>
    <row r="29" spans="2:11" ht="15" customHeight="1" thickBot="1" thickTop="1">
      <c r="B29" s="113"/>
      <c r="C29" s="30" t="s">
        <v>30</v>
      </c>
      <c r="D29" s="31" t="s">
        <v>56</v>
      </c>
      <c r="E29" s="89" t="s">
        <v>76</v>
      </c>
      <c r="F29" s="116"/>
      <c r="G29" s="31">
        <v>6</v>
      </c>
      <c r="H29" s="32">
        <v>832</v>
      </c>
      <c r="I29" s="32">
        <v>813</v>
      </c>
      <c r="J29" s="33">
        <f>SUM(H29+I29)</f>
        <v>1645</v>
      </c>
      <c r="K29" s="34">
        <f>I29/G29</f>
        <v>135.5</v>
      </c>
    </row>
    <row r="30" ht="6" customHeight="1" thickBot="1" thickTop="1">
      <c r="H30" s="3"/>
    </row>
    <row r="31" spans="2:11" ht="15" customHeight="1" thickBot="1" thickTop="1">
      <c r="B31" s="111">
        <v>6</v>
      </c>
      <c r="C31" s="30" t="s">
        <v>30</v>
      </c>
      <c r="D31" s="31" t="s">
        <v>49</v>
      </c>
      <c r="E31" s="89" t="s">
        <v>69</v>
      </c>
      <c r="F31" s="116" t="s">
        <v>51</v>
      </c>
      <c r="G31" s="31">
        <v>6</v>
      </c>
      <c r="H31" s="32">
        <v>755</v>
      </c>
      <c r="I31" s="32">
        <v>792</v>
      </c>
      <c r="J31" s="100" t="s">
        <v>82</v>
      </c>
      <c r="K31" s="34">
        <f>I31/G31</f>
        <v>132</v>
      </c>
    </row>
    <row r="32" spans="2:11" ht="15" customHeight="1" thickBot="1" thickTop="1">
      <c r="B32" s="113"/>
      <c r="C32" s="30" t="s">
        <v>30</v>
      </c>
      <c r="D32" s="31" t="s">
        <v>57</v>
      </c>
      <c r="E32" s="92" t="s">
        <v>77</v>
      </c>
      <c r="F32" s="116"/>
      <c r="G32" s="31">
        <v>6</v>
      </c>
      <c r="H32" s="32">
        <v>745</v>
      </c>
      <c r="I32" s="32">
        <v>771</v>
      </c>
      <c r="J32" s="101">
        <v>1664</v>
      </c>
      <c r="K32" s="34">
        <f>I32/G32</f>
        <v>128.5</v>
      </c>
    </row>
    <row r="33" ht="6" customHeight="1" thickTop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 selectLockedCells="1" selectUnlockedCells="1"/>
  <mergeCells count="16">
    <mergeCell ref="B25:B26"/>
    <mergeCell ref="B28:B29"/>
    <mergeCell ref="F28:F29"/>
    <mergeCell ref="B31:B32"/>
    <mergeCell ref="F31:F32"/>
    <mergeCell ref="F25:F26"/>
    <mergeCell ref="F19:F20"/>
    <mergeCell ref="B13:B14"/>
    <mergeCell ref="B19:B20"/>
    <mergeCell ref="B22:B23"/>
    <mergeCell ref="K13:K14"/>
    <mergeCell ref="A8:K8"/>
    <mergeCell ref="A10:K10"/>
    <mergeCell ref="A11:K11"/>
    <mergeCell ref="B16:B17"/>
    <mergeCell ref="F16:F17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32"/>
  </sheetPr>
  <dimension ref="A2:EB22"/>
  <sheetViews>
    <sheetView zoomScalePageLayoutView="0" workbookViewId="0" topLeftCell="A7">
      <selection activeCell="E15" sqref="E15:I22"/>
    </sheetView>
  </sheetViews>
  <sheetFormatPr defaultColWidth="9.140625" defaultRowHeight="12.75"/>
  <cols>
    <col min="1" max="1" width="9.421875" style="1" customWidth="1"/>
    <col min="2" max="2" width="5.7109375" style="2" customWidth="1"/>
    <col min="3" max="3" width="9.421875" style="2" customWidth="1"/>
    <col min="4" max="4" width="6.7109375" style="2" customWidth="1"/>
    <col min="5" max="5" width="28.28125" style="2" customWidth="1"/>
    <col min="6" max="6" width="9.421875" style="2" customWidth="1"/>
    <col min="7" max="7" width="23.7109375" style="2" customWidth="1"/>
    <col min="8" max="8" width="7.140625" style="2" customWidth="1"/>
    <col min="9" max="9" width="9.421875" style="3" customWidth="1"/>
    <col min="10" max="10" width="10.7109375" style="3" customWidth="1"/>
    <col min="11" max="11" width="9.421875" style="4" customWidth="1"/>
    <col min="12" max="12" width="2.7109375" style="5" customWidth="1"/>
    <col min="13" max="13" width="4.7109375" style="1" customWidth="1"/>
    <col min="14" max="16384" width="9.140625" style="1" customWidth="1"/>
  </cols>
  <sheetData>
    <row r="1" ht="4.5" customHeight="1"/>
    <row r="2" spans="1:12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ht="9.75" customHeight="1"/>
    <row r="7" spans="1:14" s="7" customFormat="1" ht="18" customHeight="1">
      <c r="A7" s="108" t="s">
        <v>64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6"/>
      <c r="M7" s="6"/>
      <c r="N7" s="6"/>
    </row>
    <row r="8" spans="2:12" s="8" customFormat="1" ht="9.75" customHeight="1">
      <c r="B8" s="9"/>
      <c r="C8" s="10"/>
      <c r="D8" s="10"/>
      <c r="E8" s="11"/>
      <c r="F8" s="10"/>
      <c r="G8" s="9"/>
      <c r="I8" s="12"/>
      <c r="J8" s="12"/>
      <c r="K8" s="13"/>
      <c r="L8" s="5"/>
    </row>
    <row r="9" spans="1:14" s="8" customFormat="1" ht="15" customHeight="1">
      <c r="A9" s="109" t="s">
        <v>36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4"/>
      <c r="M9" s="14"/>
      <c r="N9" s="14"/>
    </row>
    <row r="10" spans="1:13" s="8" customFormat="1" ht="6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5"/>
      <c r="M10" s="15"/>
    </row>
    <row r="11" ht="6" customHeight="1"/>
    <row r="12" spans="2:12" s="16" customFormat="1" ht="13.5" customHeight="1">
      <c r="B12" s="104" t="s">
        <v>1</v>
      </c>
      <c r="C12" s="17" t="s">
        <v>2</v>
      </c>
      <c r="D12" s="105" t="s">
        <v>3</v>
      </c>
      <c r="E12" s="18" t="s">
        <v>4</v>
      </c>
      <c r="F12" s="18" t="s">
        <v>5</v>
      </c>
      <c r="G12" s="18" t="s">
        <v>6</v>
      </c>
      <c r="H12" s="18" t="s">
        <v>7</v>
      </c>
      <c r="I12" s="19" t="s">
        <v>8</v>
      </c>
      <c r="J12" s="19" t="s">
        <v>8</v>
      </c>
      <c r="K12" s="106" t="s">
        <v>9</v>
      </c>
      <c r="L12" s="20"/>
    </row>
    <row r="13" spans="2:12" s="16" customFormat="1" ht="13.5" customHeight="1">
      <c r="B13" s="104"/>
      <c r="C13" s="21" t="s">
        <v>10</v>
      </c>
      <c r="D13" s="105"/>
      <c r="E13" s="22" t="s">
        <v>11</v>
      </c>
      <c r="F13" s="22" t="s">
        <v>12</v>
      </c>
      <c r="G13" s="22" t="s">
        <v>13</v>
      </c>
      <c r="H13" s="22" t="s">
        <v>14</v>
      </c>
      <c r="I13" s="23" t="s">
        <v>15</v>
      </c>
      <c r="J13" s="23" t="s">
        <v>16</v>
      </c>
      <c r="K13" s="106"/>
      <c r="L13" s="20"/>
    </row>
    <row r="14" spans="2:12" s="16" customFormat="1" ht="4.5" customHeight="1">
      <c r="B14" s="24"/>
      <c r="C14" s="24"/>
      <c r="D14" s="24"/>
      <c r="E14" s="25"/>
      <c r="F14" s="25"/>
      <c r="G14" s="25"/>
      <c r="H14" s="25"/>
      <c r="I14" s="26"/>
      <c r="J14" s="26"/>
      <c r="K14" s="27"/>
      <c r="L14" s="20"/>
    </row>
    <row r="15" spans="1:132" s="37" customFormat="1" ht="15" customHeight="1" thickBot="1" thickTop="1">
      <c r="A15" s="28"/>
      <c r="B15" s="29">
        <v>1</v>
      </c>
      <c r="C15" s="30" t="s">
        <v>17</v>
      </c>
      <c r="D15" s="30">
        <v>0</v>
      </c>
      <c r="E15" s="31" t="s">
        <v>84</v>
      </c>
      <c r="F15" s="77" t="s">
        <v>45</v>
      </c>
      <c r="G15" s="31" t="s">
        <v>41</v>
      </c>
      <c r="H15" s="31">
        <v>12</v>
      </c>
      <c r="I15" s="62">
        <v>2052</v>
      </c>
      <c r="J15" s="78">
        <f>I15/H15</f>
        <v>171</v>
      </c>
      <c r="K15" s="34">
        <f>I15/H15</f>
        <v>171</v>
      </c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</row>
    <row r="16" spans="1:132" s="37" customFormat="1" ht="15" customHeight="1" thickBot="1" thickTop="1">
      <c r="A16" s="28"/>
      <c r="B16" s="29">
        <v>2</v>
      </c>
      <c r="C16" s="30" t="s">
        <v>17</v>
      </c>
      <c r="D16" s="30">
        <v>0</v>
      </c>
      <c r="E16" s="31" t="s">
        <v>85</v>
      </c>
      <c r="F16" s="77" t="s">
        <v>55</v>
      </c>
      <c r="G16" s="31" t="s">
        <v>86</v>
      </c>
      <c r="H16" s="31">
        <v>12</v>
      </c>
      <c r="I16" s="32">
        <v>1947</v>
      </c>
      <c r="J16" s="78">
        <f>I16/H16</f>
        <v>162.25</v>
      </c>
      <c r="K16" s="34">
        <f>I16/H16</f>
        <v>162.25</v>
      </c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</row>
    <row r="17" spans="1:12" s="40" customFormat="1" ht="15" customHeight="1" thickBot="1" thickTop="1">
      <c r="A17" s="38"/>
      <c r="B17" s="29">
        <v>3</v>
      </c>
      <c r="C17" s="30" t="s">
        <v>17</v>
      </c>
      <c r="D17" s="30">
        <v>0</v>
      </c>
      <c r="E17" s="31" t="s">
        <v>88</v>
      </c>
      <c r="F17" s="77" t="s">
        <v>38</v>
      </c>
      <c r="G17" s="31" t="s">
        <v>87</v>
      </c>
      <c r="H17" s="31">
        <v>12</v>
      </c>
      <c r="I17" s="32">
        <v>1855</v>
      </c>
      <c r="J17" s="78">
        <f>I17/H17</f>
        <v>154.58333333333334</v>
      </c>
      <c r="K17" s="34">
        <f>I17/H17</f>
        <v>154.58333333333334</v>
      </c>
      <c r="L17" s="39"/>
    </row>
    <row r="18" spans="1:12" s="40" customFormat="1" ht="15" customHeight="1" thickBot="1" thickTop="1">
      <c r="A18" s="38"/>
      <c r="B18" s="29">
        <v>4</v>
      </c>
      <c r="C18" s="30" t="s">
        <v>17</v>
      </c>
      <c r="D18" s="30">
        <v>0</v>
      </c>
      <c r="E18" s="31" t="s">
        <v>89</v>
      </c>
      <c r="F18" s="77" t="s">
        <v>40</v>
      </c>
      <c r="G18" s="31" t="s">
        <v>41</v>
      </c>
      <c r="H18" s="31">
        <v>12</v>
      </c>
      <c r="I18" s="32">
        <v>1855</v>
      </c>
      <c r="J18" s="78">
        <f>I18/H18</f>
        <v>154.58333333333334</v>
      </c>
      <c r="K18" s="34">
        <f>I18/H18</f>
        <v>154.58333333333334</v>
      </c>
      <c r="L18" s="41"/>
    </row>
    <row r="19" spans="1:12" s="40" customFormat="1" ht="15" customHeight="1" thickBot="1" thickTop="1">
      <c r="A19" s="38"/>
      <c r="B19" s="29">
        <v>5</v>
      </c>
      <c r="C19" s="30" t="s">
        <v>17</v>
      </c>
      <c r="D19" s="30">
        <v>0</v>
      </c>
      <c r="E19" s="31" t="s">
        <v>90</v>
      </c>
      <c r="F19" s="77" t="s">
        <v>54</v>
      </c>
      <c r="G19" s="31" t="s">
        <v>87</v>
      </c>
      <c r="H19" s="31">
        <v>12</v>
      </c>
      <c r="I19" s="32">
        <v>1659</v>
      </c>
      <c r="J19" s="78">
        <f>I19/H19</f>
        <v>138.25</v>
      </c>
      <c r="K19" s="34">
        <f>I19/H19</f>
        <v>138.25</v>
      </c>
      <c r="L19" s="41"/>
    </row>
    <row r="20" spans="1:12" s="40" customFormat="1" ht="15" customHeight="1" thickBot="1" thickTop="1">
      <c r="A20" s="38"/>
      <c r="B20" s="29">
        <v>6</v>
      </c>
      <c r="C20" s="30" t="s">
        <v>17</v>
      </c>
      <c r="D20" s="30">
        <v>0</v>
      </c>
      <c r="E20" s="31" t="s">
        <v>91</v>
      </c>
      <c r="F20" s="77" t="s">
        <v>53</v>
      </c>
      <c r="G20" s="31" t="s">
        <v>87</v>
      </c>
      <c r="H20" s="31">
        <v>6</v>
      </c>
      <c r="I20" s="32">
        <v>878</v>
      </c>
      <c r="J20" s="78">
        <f>I20/H20</f>
        <v>146.33333333333334</v>
      </c>
      <c r="K20" s="34">
        <f>I20/H20</f>
        <v>146.33333333333334</v>
      </c>
      <c r="L20" s="41"/>
    </row>
    <row r="21" spans="1:12" s="40" customFormat="1" ht="15" customHeight="1" thickBot="1" thickTop="1">
      <c r="A21" s="38"/>
      <c r="B21" s="29">
        <v>7</v>
      </c>
      <c r="C21" s="30" t="s">
        <v>17</v>
      </c>
      <c r="D21" s="30">
        <v>0</v>
      </c>
      <c r="E21" s="31" t="s">
        <v>92</v>
      </c>
      <c r="F21" s="77" t="s">
        <v>62</v>
      </c>
      <c r="G21" s="31" t="s">
        <v>87</v>
      </c>
      <c r="H21" s="31">
        <v>6</v>
      </c>
      <c r="I21" s="32">
        <v>869</v>
      </c>
      <c r="J21" s="78">
        <f>I21/H21</f>
        <v>144.83333333333334</v>
      </c>
      <c r="K21" s="34">
        <f>I21/H21</f>
        <v>144.83333333333334</v>
      </c>
      <c r="L21" s="41"/>
    </row>
    <row r="22" spans="1:12" s="40" customFormat="1" ht="15" customHeight="1" thickBot="1" thickTop="1">
      <c r="A22" s="38"/>
      <c r="B22" s="29">
        <v>8</v>
      </c>
      <c r="C22" s="30" t="s">
        <v>17</v>
      </c>
      <c r="D22" s="30">
        <v>0</v>
      </c>
      <c r="E22" s="31" t="s">
        <v>93</v>
      </c>
      <c r="F22" s="77" t="s">
        <v>60</v>
      </c>
      <c r="G22" s="31" t="s">
        <v>87</v>
      </c>
      <c r="H22" s="31">
        <v>6</v>
      </c>
      <c r="I22" s="32">
        <v>847</v>
      </c>
      <c r="J22" s="78">
        <f>I22/H22</f>
        <v>141.16666666666666</v>
      </c>
      <c r="K22" s="34">
        <f>I22/H22</f>
        <v>141.16666666666666</v>
      </c>
      <c r="L22" s="41"/>
    </row>
    <row r="23" ht="15" customHeight="1" thickTop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 selectLockedCells="1" selectUnlockedCells="1"/>
  <mergeCells count="7">
    <mergeCell ref="B12:B13"/>
    <mergeCell ref="D12:D13"/>
    <mergeCell ref="K12:K13"/>
    <mergeCell ref="A2:L5"/>
    <mergeCell ref="A7:K7"/>
    <mergeCell ref="A9:K9"/>
    <mergeCell ref="A10:K10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2:DZ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1" customWidth="1"/>
    <col min="2" max="2" width="5.7109375" style="2" customWidth="1"/>
    <col min="3" max="3" width="7.140625" style="2" customWidth="1"/>
    <col min="4" max="4" width="23.7109375" style="2" customWidth="1"/>
    <col min="5" max="5" width="9.421875" style="2" customWidth="1"/>
    <col min="6" max="6" width="20.7109375" style="2" customWidth="1"/>
    <col min="7" max="7" width="4.7109375" style="2" customWidth="1"/>
    <col min="8" max="8" width="9.421875" style="3" customWidth="1"/>
    <col min="9" max="9" width="9.421875" style="4" customWidth="1"/>
    <col min="10" max="10" width="2.7109375" style="5" customWidth="1"/>
    <col min="11" max="11" width="4.7109375" style="1" customWidth="1"/>
    <col min="12" max="16384" width="9.140625" style="1" customWidth="1"/>
  </cols>
  <sheetData>
    <row r="1" ht="4.5" customHeight="1"/>
    <row r="2" spans="1:12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7" spans="1:12" s="7" customFormat="1" ht="19.5" customHeight="1">
      <c r="A7" s="108" t="s">
        <v>65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2:10" s="8" customFormat="1" ht="9.75" customHeight="1">
      <c r="B8" s="9"/>
      <c r="C8" s="9"/>
      <c r="D8" s="11"/>
      <c r="E8" s="10"/>
      <c r="F8" s="9"/>
      <c r="H8" s="12"/>
      <c r="I8" s="13"/>
      <c r="J8" s="5"/>
    </row>
    <row r="9" spans="1:12" s="8" customFormat="1" ht="15" customHeight="1">
      <c r="A9" s="109" t="s">
        <v>19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1" s="8" customFormat="1" ht="6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5"/>
      <c r="K10" s="15"/>
    </row>
    <row r="11" ht="6" customHeight="1"/>
    <row r="12" spans="2:10" s="16" customFormat="1" ht="13.5" customHeight="1">
      <c r="B12" s="104" t="s">
        <v>1</v>
      </c>
      <c r="C12" s="59" t="s">
        <v>20</v>
      </c>
      <c r="D12" s="18" t="s">
        <v>4</v>
      </c>
      <c r="E12" s="18" t="s">
        <v>5</v>
      </c>
      <c r="F12" s="18" t="s">
        <v>6</v>
      </c>
      <c r="G12" s="18" t="s">
        <v>7</v>
      </c>
      <c r="H12" s="19" t="s">
        <v>8</v>
      </c>
      <c r="I12" s="106" t="s">
        <v>9</v>
      </c>
      <c r="J12" s="20"/>
    </row>
    <row r="13" spans="2:10" s="16" customFormat="1" ht="13.5" customHeight="1">
      <c r="B13" s="104"/>
      <c r="C13" s="60" t="s">
        <v>21</v>
      </c>
      <c r="D13" s="22" t="s">
        <v>11</v>
      </c>
      <c r="E13" s="22" t="s">
        <v>12</v>
      </c>
      <c r="F13" s="22" t="s">
        <v>13</v>
      </c>
      <c r="G13" s="22" t="s">
        <v>14</v>
      </c>
      <c r="H13" s="23" t="s">
        <v>15</v>
      </c>
      <c r="I13" s="106"/>
      <c r="J13" s="20"/>
    </row>
    <row r="14" spans="2:10" s="16" customFormat="1" ht="6" customHeight="1" thickBot="1">
      <c r="B14" s="24"/>
      <c r="C14" s="24"/>
      <c r="D14" s="25"/>
      <c r="E14" s="25"/>
      <c r="F14" s="25"/>
      <c r="G14" s="25"/>
      <c r="H14" s="26"/>
      <c r="I14" s="27"/>
      <c r="J14" s="20"/>
    </row>
    <row r="15" spans="1:130" s="37" customFormat="1" ht="15" customHeight="1" thickBot="1" thickTop="1">
      <c r="A15" s="28"/>
      <c r="B15" s="29">
        <v>1</v>
      </c>
      <c r="C15" s="61">
        <v>30</v>
      </c>
      <c r="D15" s="31" t="s">
        <v>50</v>
      </c>
      <c r="E15" s="89" t="s">
        <v>68</v>
      </c>
      <c r="F15" s="31" t="s">
        <v>52</v>
      </c>
      <c r="G15" s="31">
        <v>4</v>
      </c>
      <c r="H15" s="62">
        <f>'Class.Esor.Squad.'!I23</f>
        <v>727</v>
      </c>
      <c r="I15" s="34">
        <f aca="true" t="shared" si="0" ref="I15:I26">H15/G15</f>
        <v>181.75</v>
      </c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</row>
    <row r="16" spans="1:130" s="37" customFormat="1" ht="15" customHeight="1" thickBot="1" thickTop="1">
      <c r="A16" s="28"/>
      <c r="B16" s="29">
        <v>2</v>
      </c>
      <c r="C16" s="61">
        <v>26</v>
      </c>
      <c r="D16" s="31" t="s">
        <v>39</v>
      </c>
      <c r="E16" s="91" t="s">
        <v>71</v>
      </c>
      <c r="F16" s="31" t="s">
        <v>41</v>
      </c>
      <c r="G16" s="31">
        <v>4</v>
      </c>
      <c r="H16" s="62">
        <f>'Class.Esor.Squad.'!I15</f>
        <v>676</v>
      </c>
      <c r="I16" s="34">
        <f t="shared" si="0"/>
        <v>169</v>
      </c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</row>
    <row r="17" spans="1:10" s="40" customFormat="1" ht="15" customHeight="1" thickBot="1" thickTop="1">
      <c r="A17" s="38"/>
      <c r="B17" s="29">
        <v>3</v>
      </c>
      <c r="C17" s="61">
        <v>23</v>
      </c>
      <c r="D17" s="31" t="s">
        <v>42</v>
      </c>
      <c r="E17" s="91" t="s">
        <v>79</v>
      </c>
      <c r="F17" s="31" t="s">
        <v>41</v>
      </c>
      <c r="G17" s="31">
        <v>4</v>
      </c>
      <c r="H17" s="62">
        <f>'Class.Esor.Squad.'!I16</f>
        <v>591</v>
      </c>
      <c r="I17" s="34">
        <f t="shared" si="0"/>
        <v>147.75</v>
      </c>
      <c r="J17" s="39"/>
    </row>
    <row r="18" spans="1:10" s="40" customFormat="1" ht="15" customHeight="1" thickBot="1" thickTop="1">
      <c r="A18" s="38"/>
      <c r="B18" s="29">
        <v>4</v>
      </c>
      <c r="C18" s="63">
        <v>20</v>
      </c>
      <c r="D18" s="31" t="s">
        <v>43</v>
      </c>
      <c r="E18" s="92" t="s">
        <v>70</v>
      </c>
      <c r="F18" s="31" t="s">
        <v>41</v>
      </c>
      <c r="G18" s="31">
        <v>4</v>
      </c>
      <c r="H18" s="62">
        <f>'Class.Esor.Squad.'!I17</f>
        <v>569</v>
      </c>
      <c r="I18" s="34">
        <f t="shared" si="0"/>
        <v>142.25</v>
      </c>
      <c r="J18" s="41"/>
    </row>
    <row r="19" spans="1:10" s="40" customFormat="1" ht="15" customHeight="1" thickBot="1" thickTop="1">
      <c r="A19" s="38"/>
      <c r="B19" s="29">
        <v>5</v>
      </c>
      <c r="C19" s="63">
        <v>18</v>
      </c>
      <c r="D19" s="31" t="s">
        <v>58</v>
      </c>
      <c r="E19" s="89" t="s">
        <v>73</v>
      </c>
      <c r="F19" s="31" t="s">
        <v>35</v>
      </c>
      <c r="G19" s="31">
        <v>4</v>
      </c>
      <c r="H19" s="62">
        <f>'Class.Esor.Squad.'!I28</f>
        <v>575</v>
      </c>
      <c r="I19" s="34">
        <f t="shared" si="0"/>
        <v>143.75</v>
      </c>
      <c r="J19" s="41"/>
    </row>
    <row r="20" spans="1:10" s="40" customFormat="1" ht="15" customHeight="1" thickBot="1" thickTop="1">
      <c r="A20" s="38"/>
      <c r="B20" s="29">
        <v>6</v>
      </c>
      <c r="C20" s="63">
        <v>16</v>
      </c>
      <c r="D20" s="31" t="s">
        <v>32</v>
      </c>
      <c r="E20" s="91" t="s">
        <v>75</v>
      </c>
      <c r="F20" s="31" t="s">
        <v>35</v>
      </c>
      <c r="G20" s="31">
        <v>4</v>
      </c>
      <c r="H20" s="62">
        <f>'Class.Esor.Squad.'!I25</f>
        <v>543</v>
      </c>
      <c r="I20" s="34">
        <f t="shared" si="0"/>
        <v>135.75</v>
      </c>
      <c r="J20" s="41"/>
    </row>
    <row r="21" spans="2:10" s="47" customFormat="1" ht="13.5" customHeight="1" thickBot="1" thickTop="1">
      <c r="B21" s="29">
        <v>7</v>
      </c>
      <c r="C21" s="63">
        <v>14</v>
      </c>
      <c r="D21" s="31" t="s">
        <v>48</v>
      </c>
      <c r="E21" s="91" t="s">
        <v>78</v>
      </c>
      <c r="F21" s="31" t="s">
        <v>35</v>
      </c>
      <c r="G21" s="31">
        <v>4</v>
      </c>
      <c r="H21" s="62">
        <f>'Class.Esor.Squad.'!I20</f>
        <v>522</v>
      </c>
      <c r="I21" s="34">
        <f t="shared" si="0"/>
        <v>130.5</v>
      </c>
      <c r="J21" s="52"/>
    </row>
    <row r="22" spans="2:10" s="47" customFormat="1" ht="13.5" customHeight="1" thickBot="1" thickTop="1">
      <c r="B22" s="29">
        <v>8</v>
      </c>
      <c r="C22" s="63">
        <v>12</v>
      </c>
      <c r="D22" s="31" t="s">
        <v>33</v>
      </c>
      <c r="E22" s="92" t="s">
        <v>74</v>
      </c>
      <c r="F22" s="31" t="s">
        <v>35</v>
      </c>
      <c r="G22" s="31">
        <v>4</v>
      </c>
      <c r="H22" s="62">
        <f>'Class.Esor.Squad.'!I22</f>
        <v>483</v>
      </c>
      <c r="I22" s="34">
        <f t="shared" si="0"/>
        <v>120.75</v>
      </c>
      <c r="J22" s="52"/>
    </row>
    <row r="23" spans="2:10" s="53" customFormat="1" ht="13.5" customHeight="1" thickBot="1" thickTop="1">
      <c r="B23" s="29">
        <v>9</v>
      </c>
      <c r="C23" s="63">
        <v>10</v>
      </c>
      <c r="D23" s="31" t="s">
        <v>44</v>
      </c>
      <c r="E23" s="89" t="s">
        <v>72</v>
      </c>
      <c r="F23" s="31" t="s">
        <v>41</v>
      </c>
      <c r="G23" s="31">
        <v>4</v>
      </c>
      <c r="H23" s="62">
        <f>'Class.Esor.Squad.'!I18</f>
        <v>453</v>
      </c>
      <c r="I23" s="34">
        <f t="shared" si="0"/>
        <v>113.25</v>
      </c>
      <c r="J23" s="52"/>
    </row>
    <row r="24" spans="2:10" s="53" customFormat="1" ht="13.5" customHeight="1" thickBot="1" thickTop="1">
      <c r="B24" s="29">
        <v>10</v>
      </c>
      <c r="C24" s="61">
        <v>8</v>
      </c>
      <c r="D24" s="31" t="s">
        <v>56</v>
      </c>
      <c r="E24" s="89" t="s">
        <v>76</v>
      </c>
      <c r="F24" s="31" t="s">
        <v>35</v>
      </c>
      <c r="G24" s="31">
        <v>4</v>
      </c>
      <c r="H24" s="62">
        <f>'Class.Esor.Squad.'!I26</f>
        <v>447</v>
      </c>
      <c r="I24" s="34">
        <f t="shared" si="0"/>
        <v>111.75</v>
      </c>
      <c r="J24" s="52"/>
    </row>
    <row r="25" spans="2:10" s="53" customFormat="1" ht="13.5" customHeight="1" thickBot="1" thickTop="1">
      <c r="B25" s="29">
        <v>11</v>
      </c>
      <c r="C25" s="61">
        <v>7</v>
      </c>
      <c r="D25" s="31" t="s">
        <v>57</v>
      </c>
      <c r="E25" s="92" t="s">
        <v>77</v>
      </c>
      <c r="F25" s="31" t="s">
        <v>35</v>
      </c>
      <c r="G25" s="31">
        <v>4</v>
      </c>
      <c r="H25" s="62">
        <f>'Class.Esor.Squad.'!I27</f>
        <v>440</v>
      </c>
      <c r="I25" s="34">
        <f t="shared" si="0"/>
        <v>110</v>
      </c>
      <c r="J25" s="52"/>
    </row>
    <row r="26" spans="2:10" s="53" customFormat="1" ht="13.5" customHeight="1" thickBot="1" thickTop="1">
      <c r="B26" s="29">
        <v>12</v>
      </c>
      <c r="C26" s="61">
        <v>6</v>
      </c>
      <c r="D26" s="31" t="s">
        <v>49</v>
      </c>
      <c r="E26" s="89" t="s">
        <v>69</v>
      </c>
      <c r="F26" s="31" t="s">
        <v>35</v>
      </c>
      <c r="G26" s="31">
        <v>4</v>
      </c>
      <c r="H26" s="62">
        <f>'Class.Esor.Squad.'!I21</f>
        <v>405</v>
      </c>
      <c r="I26" s="34">
        <f t="shared" si="0"/>
        <v>101.25</v>
      </c>
      <c r="J26" s="52"/>
    </row>
    <row r="27" spans="2:10" s="53" customFormat="1" ht="13.5" customHeight="1" thickTop="1">
      <c r="B27" s="54"/>
      <c r="C27" s="54"/>
      <c r="D27" s="55"/>
      <c r="E27" s="56"/>
      <c r="F27" s="55"/>
      <c r="G27" s="55"/>
      <c r="H27" s="57"/>
      <c r="I27" s="58"/>
      <c r="J27" s="52"/>
    </row>
    <row r="28" spans="2:10" s="53" customFormat="1" ht="13.5" customHeight="1">
      <c r="B28" s="54"/>
      <c r="C28" s="54"/>
      <c r="D28" s="55"/>
      <c r="E28" s="56"/>
      <c r="F28" s="55"/>
      <c r="G28" s="55"/>
      <c r="H28" s="57"/>
      <c r="I28" s="58"/>
      <c r="J28" s="52"/>
    </row>
    <row r="29" spans="2:10" s="53" customFormat="1" ht="13.5" customHeight="1">
      <c r="B29" s="54"/>
      <c r="C29" s="54"/>
      <c r="D29" s="55"/>
      <c r="E29" s="56"/>
      <c r="F29" s="55"/>
      <c r="G29" s="55"/>
      <c r="H29" s="57"/>
      <c r="I29" s="58"/>
      <c r="J29" s="52"/>
    </row>
  </sheetData>
  <sheetProtection selectLockedCells="1" selectUnlockedCells="1"/>
  <mergeCells count="6">
    <mergeCell ref="B12:B13"/>
    <mergeCell ref="I12:I13"/>
    <mergeCell ref="A2:L5"/>
    <mergeCell ref="A7:L7"/>
    <mergeCell ref="A9:L9"/>
    <mergeCell ref="A10:I10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indexed="40"/>
  </sheetPr>
  <dimension ref="A2:DZ3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8.8515625" style="1" customWidth="1"/>
    <col min="2" max="2" width="5.7109375" style="2" customWidth="1"/>
    <col min="3" max="3" width="7.140625" style="2" customWidth="1"/>
    <col min="4" max="4" width="23.7109375" style="2" customWidth="1"/>
    <col min="5" max="5" width="9.421875" style="2" customWidth="1"/>
    <col min="6" max="6" width="20.7109375" style="2" customWidth="1"/>
    <col min="7" max="7" width="4.7109375" style="2" customWidth="1"/>
    <col min="8" max="8" width="9.421875" style="3" customWidth="1"/>
    <col min="9" max="9" width="9.421875" style="4" customWidth="1"/>
    <col min="10" max="10" width="2.7109375" style="5" customWidth="1"/>
    <col min="11" max="11" width="4.7109375" style="1" customWidth="1"/>
    <col min="12" max="16384" width="9.140625" style="1" customWidth="1"/>
  </cols>
  <sheetData>
    <row r="1" ht="4.5" customHeight="1"/>
    <row r="2" spans="1:12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7" spans="1:12" s="7" customFormat="1" ht="19.5" customHeight="1">
      <c r="A7" s="108" t="s">
        <v>65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2:10" s="8" customFormat="1" ht="9.75" customHeight="1">
      <c r="B8" s="9"/>
      <c r="C8" s="9"/>
      <c r="D8" s="11"/>
      <c r="E8" s="10"/>
      <c r="F8" s="9"/>
      <c r="H8" s="12"/>
      <c r="I8" s="13"/>
      <c r="J8" s="5"/>
    </row>
    <row r="9" spans="1:12" s="8" customFormat="1" ht="15" customHeight="1">
      <c r="A9" s="109" t="s">
        <v>22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1" s="8" customFormat="1" ht="6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5"/>
      <c r="K10" s="15"/>
    </row>
    <row r="11" ht="6" customHeight="1"/>
    <row r="12" spans="2:10" s="16" customFormat="1" ht="13.5" customHeight="1">
      <c r="B12" s="104" t="s">
        <v>1</v>
      </c>
      <c r="C12" s="59" t="s">
        <v>20</v>
      </c>
      <c r="D12" s="18" t="s">
        <v>4</v>
      </c>
      <c r="E12" s="18" t="s">
        <v>5</v>
      </c>
      <c r="F12" s="18" t="s">
        <v>6</v>
      </c>
      <c r="G12" s="18" t="s">
        <v>7</v>
      </c>
      <c r="H12" s="19" t="s">
        <v>8</v>
      </c>
      <c r="I12" s="106" t="s">
        <v>9</v>
      </c>
      <c r="J12" s="20"/>
    </row>
    <row r="13" spans="2:10" s="16" customFormat="1" ht="13.5" customHeight="1">
      <c r="B13" s="104"/>
      <c r="C13" s="60" t="s">
        <v>23</v>
      </c>
      <c r="D13" s="22" t="s">
        <v>11</v>
      </c>
      <c r="E13" s="22" t="s">
        <v>12</v>
      </c>
      <c r="F13" s="22" t="s">
        <v>13</v>
      </c>
      <c r="G13" s="22" t="s">
        <v>14</v>
      </c>
      <c r="H13" s="23" t="s">
        <v>15</v>
      </c>
      <c r="I13" s="106"/>
      <c r="J13" s="20"/>
    </row>
    <row r="14" spans="2:10" s="16" customFormat="1" ht="6" customHeight="1" thickBot="1">
      <c r="B14" s="24"/>
      <c r="C14" s="24"/>
      <c r="D14" s="25"/>
      <c r="E14" s="25"/>
      <c r="F14" s="25"/>
      <c r="G14" s="25"/>
      <c r="H14" s="26"/>
      <c r="I14" s="27"/>
      <c r="J14" s="20"/>
    </row>
    <row r="15" spans="1:130" s="37" customFormat="1" ht="15" customHeight="1" thickBot="1" thickTop="1">
      <c r="A15" s="28"/>
      <c r="B15" s="29">
        <v>1</v>
      </c>
      <c r="C15" s="61">
        <v>30</v>
      </c>
      <c r="D15" s="31" t="s">
        <v>50</v>
      </c>
      <c r="E15" s="89" t="s">
        <v>68</v>
      </c>
      <c r="F15" s="31" t="s">
        <v>52</v>
      </c>
      <c r="G15" s="31">
        <v>6</v>
      </c>
      <c r="H15" s="79">
        <f>'Class.Esor.Tris'!I15</f>
        <v>1013</v>
      </c>
      <c r="I15" s="34">
        <f aca="true" t="shared" si="0" ref="I15:I25">H15/G15</f>
        <v>168.83333333333334</v>
      </c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</row>
    <row r="16" spans="1:130" s="37" customFormat="1" ht="15" customHeight="1" thickBot="1" thickTop="1">
      <c r="A16" s="28"/>
      <c r="B16" s="29">
        <v>2</v>
      </c>
      <c r="C16" s="61">
        <v>26</v>
      </c>
      <c r="D16" s="31" t="s">
        <v>39</v>
      </c>
      <c r="E16" s="91" t="s">
        <v>71</v>
      </c>
      <c r="F16" s="31" t="s">
        <v>41</v>
      </c>
      <c r="G16" s="31">
        <v>6</v>
      </c>
      <c r="H16" s="79">
        <f>'Class.Esor.Tris'!I19</f>
        <v>958</v>
      </c>
      <c r="I16" s="34">
        <f t="shared" si="0"/>
        <v>159.66666666666666</v>
      </c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</row>
    <row r="17" spans="1:10" s="40" customFormat="1" ht="15" customHeight="1">
      <c r="A17" s="38"/>
      <c r="B17" s="29">
        <v>3</v>
      </c>
      <c r="C17" s="61">
        <v>23</v>
      </c>
      <c r="D17" s="31" t="s">
        <v>32</v>
      </c>
      <c r="E17" s="91" t="s">
        <v>75</v>
      </c>
      <c r="F17" s="31" t="s">
        <v>35</v>
      </c>
      <c r="G17" s="31">
        <v>6</v>
      </c>
      <c r="H17" s="79">
        <f>'Class.Esor.Tris'!I23</f>
        <v>926</v>
      </c>
      <c r="I17" s="34">
        <f t="shared" si="0"/>
        <v>154.33333333333334</v>
      </c>
      <c r="J17" s="39"/>
    </row>
    <row r="18" spans="1:10" s="40" customFormat="1" ht="15" customHeight="1" thickBot="1" thickTop="1">
      <c r="A18" s="38"/>
      <c r="B18" s="29">
        <v>4</v>
      </c>
      <c r="C18" s="63">
        <v>20</v>
      </c>
      <c r="D18" s="31" t="s">
        <v>57</v>
      </c>
      <c r="E18" s="92" t="s">
        <v>77</v>
      </c>
      <c r="F18" s="31" t="s">
        <v>35</v>
      </c>
      <c r="G18" s="31">
        <v>6</v>
      </c>
      <c r="H18" s="79">
        <f>'Class.Esor.Tris'!I28</f>
        <v>872</v>
      </c>
      <c r="I18" s="34">
        <f t="shared" si="0"/>
        <v>145.33333333333334</v>
      </c>
      <c r="J18" s="41"/>
    </row>
    <row r="19" spans="1:10" s="40" customFormat="1" ht="15" customHeight="1" thickBot="1" thickTop="1">
      <c r="A19" s="38"/>
      <c r="B19" s="29">
        <v>5</v>
      </c>
      <c r="C19" s="63">
        <v>18</v>
      </c>
      <c r="D19" s="31" t="s">
        <v>43</v>
      </c>
      <c r="E19" s="92" t="s">
        <v>70</v>
      </c>
      <c r="F19" s="31" t="s">
        <v>41</v>
      </c>
      <c r="G19" s="31">
        <v>6</v>
      </c>
      <c r="H19" s="79">
        <f>'Class.Esor.Tris'!I20</f>
        <v>853</v>
      </c>
      <c r="I19" s="34">
        <f t="shared" si="0"/>
        <v>142.16666666666666</v>
      </c>
      <c r="J19" s="41"/>
    </row>
    <row r="20" spans="1:10" s="40" customFormat="1" ht="15" customHeight="1" thickBot="1" thickTop="1">
      <c r="A20" s="38"/>
      <c r="B20" s="29">
        <v>6</v>
      </c>
      <c r="C20" s="63">
        <v>16</v>
      </c>
      <c r="D20" s="31" t="s">
        <v>44</v>
      </c>
      <c r="E20" s="89" t="s">
        <v>72</v>
      </c>
      <c r="F20" s="31" t="s">
        <v>41</v>
      </c>
      <c r="G20" s="31">
        <v>6</v>
      </c>
      <c r="H20" s="79">
        <f>'Class.Esor.Tris'!I21</f>
        <v>827</v>
      </c>
      <c r="I20" s="34">
        <f t="shared" si="0"/>
        <v>137.83333333333334</v>
      </c>
      <c r="J20" s="41"/>
    </row>
    <row r="21" spans="1:10" s="40" customFormat="1" ht="15" customHeight="1" thickBot="1" thickTop="1">
      <c r="A21" s="38"/>
      <c r="B21" s="29">
        <v>7</v>
      </c>
      <c r="C21" s="63">
        <v>14</v>
      </c>
      <c r="D21" s="31" t="s">
        <v>58</v>
      </c>
      <c r="E21" s="89" t="s">
        <v>73</v>
      </c>
      <c r="F21" s="31" t="s">
        <v>35</v>
      </c>
      <c r="G21" s="31">
        <v>6</v>
      </c>
      <c r="H21" s="79">
        <f>'Class.Esor.Tris'!I25</f>
        <v>782</v>
      </c>
      <c r="I21" s="34">
        <f t="shared" si="0"/>
        <v>130.33333333333334</v>
      </c>
      <c r="J21" s="41"/>
    </row>
    <row r="22" spans="1:10" s="40" customFormat="1" ht="15" customHeight="1" thickBot="1" thickTop="1">
      <c r="A22" s="38"/>
      <c r="B22" s="29">
        <v>8</v>
      </c>
      <c r="C22" s="63">
        <v>12</v>
      </c>
      <c r="D22" s="31" t="s">
        <v>49</v>
      </c>
      <c r="E22" s="89" t="s">
        <v>69</v>
      </c>
      <c r="F22" s="31" t="s">
        <v>35</v>
      </c>
      <c r="G22" s="31">
        <v>6</v>
      </c>
      <c r="H22" s="79">
        <f>'Class.Esor.Tris'!I17</f>
        <v>771</v>
      </c>
      <c r="I22" s="34">
        <f t="shared" si="0"/>
        <v>128.5</v>
      </c>
      <c r="J22" s="41"/>
    </row>
    <row r="23" spans="1:10" s="40" customFormat="1" ht="15" customHeight="1" thickBot="1" thickTop="1">
      <c r="A23" s="38"/>
      <c r="B23" s="29">
        <v>9</v>
      </c>
      <c r="C23" s="63">
        <v>10</v>
      </c>
      <c r="D23" s="31" t="s">
        <v>56</v>
      </c>
      <c r="E23" s="89" t="s">
        <v>76</v>
      </c>
      <c r="F23" s="31" t="s">
        <v>35</v>
      </c>
      <c r="G23" s="31">
        <v>6</v>
      </c>
      <c r="H23" s="79">
        <f>'Class.Esor.Tris'!I29</f>
        <v>741</v>
      </c>
      <c r="I23" s="34">
        <f t="shared" si="0"/>
        <v>123.5</v>
      </c>
      <c r="J23" s="41"/>
    </row>
    <row r="24" spans="1:10" s="40" customFormat="1" ht="15" customHeight="1" thickBot="1" thickTop="1">
      <c r="A24" s="38"/>
      <c r="B24" s="29">
        <v>10</v>
      </c>
      <c r="C24" s="61">
        <v>8</v>
      </c>
      <c r="D24" s="31" t="s">
        <v>48</v>
      </c>
      <c r="E24" s="91" t="s">
        <v>78</v>
      </c>
      <c r="F24" s="31" t="s">
        <v>35</v>
      </c>
      <c r="G24" s="31">
        <v>6</v>
      </c>
      <c r="H24" s="79">
        <f>'Class.Esor.Tris'!I27</f>
        <v>672</v>
      </c>
      <c r="I24" s="34">
        <f t="shared" si="0"/>
        <v>112</v>
      </c>
      <c r="J24" s="41"/>
    </row>
    <row r="25" spans="1:10" s="40" customFormat="1" ht="15" customHeight="1" thickBot="1" thickTop="1">
      <c r="A25" s="38"/>
      <c r="B25" s="29">
        <v>11</v>
      </c>
      <c r="C25" s="61">
        <v>7</v>
      </c>
      <c r="D25" s="31" t="s">
        <v>33</v>
      </c>
      <c r="E25" s="92" t="s">
        <v>74</v>
      </c>
      <c r="F25" s="31" t="s">
        <v>35</v>
      </c>
      <c r="G25" s="31">
        <v>6</v>
      </c>
      <c r="H25" s="79">
        <f>'Class.Esor.Tris'!I24</f>
        <v>659</v>
      </c>
      <c r="I25" s="34">
        <f t="shared" si="0"/>
        <v>109.83333333333333</v>
      </c>
      <c r="J25" s="41"/>
    </row>
    <row r="26" spans="2:10" s="47" customFormat="1" ht="13.5" customHeight="1" thickTop="1">
      <c r="B26" s="48"/>
      <c r="C26" s="48"/>
      <c r="D26" s="49"/>
      <c r="E26" s="49"/>
      <c r="F26" s="49"/>
      <c r="G26" s="49"/>
      <c r="H26" s="50"/>
      <c r="I26" s="51"/>
      <c r="J26" s="52"/>
    </row>
    <row r="27" spans="2:10" s="47" customFormat="1" ht="13.5" customHeight="1">
      <c r="B27" s="48"/>
      <c r="C27" s="48"/>
      <c r="D27" s="49"/>
      <c r="E27" s="49"/>
      <c r="F27" s="49"/>
      <c r="G27" s="49"/>
      <c r="H27" s="50"/>
      <c r="I27" s="51"/>
      <c r="J27" s="52"/>
    </row>
    <row r="28" spans="2:10" s="53" customFormat="1" ht="13.5" customHeight="1">
      <c r="B28" s="54"/>
      <c r="C28" s="54"/>
      <c r="D28" s="55"/>
      <c r="E28" s="56"/>
      <c r="F28" s="55"/>
      <c r="G28" s="55"/>
      <c r="H28" s="57"/>
      <c r="I28" s="58"/>
      <c r="J28" s="52"/>
    </row>
    <row r="29" spans="2:10" s="53" customFormat="1" ht="13.5" customHeight="1">
      <c r="B29" s="54"/>
      <c r="C29" s="54"/>
      <c r="D29" s="55"/>
      <c r="E29" s="56"/>
      <c r="F29" s="55"/>
      <c r="G29" s="55"/>
      <c r="H29" s="57"/>
      <c r="I29" s="58"/>
      <c r="J29" s="52"/>
    </row>
    <row r="30" spans="2:10" s="53" customFormat="1" ht="13.5" customHeight="1">
      <c r="B30" s="54"/>
      <c r="C30" s="54"/>
      <c r="D30" s="55"/>
      <c r="E30" s="56"/>
      <c r="F30" s="55"/>
      <c r="G30" s="55"/>
      <c r="H30" s="57"/>
      <c r="I30" s="58"/>
      <c r="J30" s="52"/>
    </row>
    <row r="31" spans="2:10" s="53" customFormat="1" ht="13.5" customHeight="1">
      <c r="B31" s="54"/>
      <c r="C31" s="54"/>
      <c r="D31" s="55"/>
      <c r="E31" s="56"/>
      <c r="F31" s="55"/>
      <c r="G31" s="55"/>
      <c r="H31" s="57"/>
      <c r="I31" s="58"/>
      <c r="J31" s="52"/>
    </row>
    <row r="32" spans="2:10" s="53" customFormat="1" ht="13.5" customHeight="1">
      <c r="B32" s="54"/>
      <c r="C32" s="54"/>
      <c r="D32" s="55"/>
      <c r="E32" s="56"/>
      <c r="F32" s="55"/>
      <c r="G32" s="55"/>
      <c r="H32" s="57"/>
      <c r="I32" s="58"/>
      <c r="J32" s="52"/>
    </row>
    <row r="33" spans="2:10" s="53" customFormat="1" ht="13.5" customHeight="1">
      <c r="B33" s="54"/>
      <c r="C33" s="54"/>
      <c r="D33" s="55"/>
      <c r="E33" s="56"/>
      <c r="F33" s="55"/>
      <c r="G33" s="55"/>
      <c r="H33" s="57"/>
      <c r="I33" s="58"/>
      <c r="J33" s="52"/>
    </row>
    <row r="34" spans="2:10" s="53" customFormat="1" ht="13.5" customHeight="1">
      <c r="B34" s="54"/>
      <c r="C34" s="54"/>
      <c r="D34" s="55"/>
      <c r="E34" s="56"/>
      <c r="F34" s="55"/>
      <c r="G34" s="55"/>
      <c r="H34" s="57"/>
      <c r="I34" s="58"/>
      <c r="J34" s="52"/>
    </row>
    <row r="35" spans="2:10" s="53" customFormat="1" ht="13.5" customHeight="1">
      <c r="B35" s="54"/>
      <c r="C35" s="54"/>
      <c r="D35" s="55"/>
      <c r="E35" s="56"/>
      <c r="F35" s="55"/>
      <c r="G35" s="55"/>
      <c r="H35" s="57"/>
      <c r="I35" s="58"/>
      <c r="J35" s="52"/>
    </row>
    <row r="36" spans="2:10" s="53" customFormat="1" ht="13.5" customHeight="1">
      <c r="B36" s="54"/>
      <c r="C36" s="54"/>
      <c r="D36" s="55"/>
      <c r="E36" s="56"/>
      <c r="F36" s="55"/>
      <c r="G36" s="55"/>
      <c r="H36" s="57"/>
      <c r="I36" s="58"/>
      <c r="J36" s="52"/>
    </row>
    <row r="37" spans="2:10" s="53" customFormat="1" ht="13.5" customHeight="1">
      <c r="B37" s="54"/>
      <c r="C37" s="54"/>
      <c r="D37" s="55"/>
      <c r="E37" s="56"/>
      <c r="F37" s="55"/>
      <c r="G37" s="55"/>
      <c r="H37" s="57"/>
      <c r="I37" s="58"/>
      <c r="J37" s="52"/>
    </row>
  </sheetData>
  <sheetProtection selectLockedCells="1" selectUnlockedCells="1"/>
  <mergeCells count="6">
    <mergeCell ref="B12:B13"/>
    <mergeCell ref="I12:I13"/>
    <mergeCell ref="A2:L5"/>
    <mergeCell ref="A7:L7"/>
    <mergeCell ref="A9:L9"/>
    <mergeCell ref="A10:I10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indexed="50"/>
  </sheetPr>
  <dimension ref="A2:EB32"/>
  <sheetViews>
    <sheetView zoomScalePageLayoutView="0" workbookViewId="0" topLeftCell="A5">
      <selection activeCell="A7" sqref="A7:N7"/>
    </sheetView>
  </sheetViews>
  <sheetFormatPr defaultColWidth="9.140625" defaultRowHeight="12.75"/>
  <cols>
    <col min="1" max="1" width="9.421875" style="1" customWidth="1"/>
    <col min="2" max="2" width="5.7109375" style="2" customWidth="1"/>
    <col min="3" max="3" width="7.140625" style="2" customWidth="1"/>
    <col min="4" max="4" width="25.00390625" style="2" bestFit="1" customWidth="1"/>
    <col min="5" max="5" width="9.421875" style="2" customWidth="1"/>
    <col min="6" max="6" width="20.7109375" style="2" customWidth="1"/>
    <col min="7" max="7" width="5.8515625" style="2" bestFit="1" customWidth="1"/>
    <col min="8" max="9" width="9.421875" style="2" customWidth="1"/>
    <col min="10" max="10" width="9.421875" style="3" customWidth="1"/>
    <col min="11" max="11" width="9.421875" style="4" customWidth="1"/>
    <col min="12" max="12" width="2.7109375" style="5" customWidth="1"/>
    <col min="13" max="13" width="4.7109375" style="1" customWidth="1"/>
    <col min="14" max="16384" width="9.140625" style="1" customWidth="1"/>
  </cols>
  <sheetData>
    <row r="1" ht="4.5" customHeight="1"/>
    <row r="2" spans="1:14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7" spans="1:14" s="7" customFormat="1" ht="19.5" customHeight="1">
      <c r="A7" s="108" t="s">
        <v>65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2:12" s="8" customFormat="1" ht="9.75" customHeight="1">
      <c r="B8" s="9"/>
      <c r="C8" s="9"/>
      <c r="D8" s="11"/>
      <c r="E8" s="10"/>
      <c r="F8" s="9"/>
      <c r="J8" s="12"/>
      <c r="K8" s="13"/>
      <c r="L8" s="5"/>
    </row>
    <row r="9" spans="1:14" s="8" customFormat="1" ht="15" customHeight="1">
      <c r="A9" s="109" t="s">
        <v>24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3" s="8" customFormat="1" ht="6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5"/>
      <c r="M10" s="15"/>
    </row>
    <row r="11" ht="6" customHeight="1" thickBot="1"/>
    <row r="12" spans="2:12" s="16" customFormat="1" ht="13.5" customHeight="1" thickBot="1">
      <c r="B12" s="104" t="s">
        <v>1</v>
      </c>
      <c r="C12" s="59" t="s">
        <v>20</v>
      </c>
      <c r="D12" s="18" t="s">
        <v>4</v>
      </c>
      <c r="E12" s="18" t="s">
        <v>5</v>
      </c>
      <c r="F12" s="18" t="s">
        <v>6</v>
      </c>
      <c r="G12" s="18" t="s">
        <v>7</v>
      </c>
      <c r="H12" s="19" t="s">
        <v>15</v>
      </c>
      <c r="I12" s="19" t="s">
        <v>15</v>
      </c>
      <c r="J12" s="19" t="s">
        <v>8</v>
      </c>
      <c r="K12" s="106" t="s">
        <v>9</v>
      </c>
      <c r="L12" s="20"/>
    </row>
    <row r="13" spans="2:12" s="16" customFormat="1" ht="13.5" customHeight="1" thickBot="1">
      <c r="B13" s="104"/>
      <c r="C13" s="60" t="s">
        <v>25</v>
      </c>
      <c r="D13" s="22" t="s">
        <v>11</v>
      </c>
      <c r="E13" s="22" t="s">
        <v>12</v>
      </c>
      <c r="F13" s="22" t="s">
        <v>13</v>
      </c>
      <c r="G13" s="22" t="s">
        <v>14</v>
      </c>
      <c r="H13" s="23" t="s">
        <v>80</v>
      </c>
      <c r="I13" s="23" t="s">
        <v>81</v>
      </c>
      <c r="J13" s="23" t="s">
        <v>15</v>
      </c>
      <c r="K13" s="106"/>
      <c r="L13" s="20"/>
    </row>
    <row r="14" spans="2:12" s="16" customFormat="1" ht="6" customHeight="1" thickBot="1">
      <c r="B14" s="24"/>
      <c r="C14" s="24"/>
      <c r="D14" s="25"/>
      <c r="E14" s="25"/>
      <c r="F14" s="25"/>
      <c r="G14" s="25"/>
      <c r="H14" s="25"/>
      <c r="I14" s="25"/>
      <c r="J14" s="26"/>
      <c r="K14" s="27"/>
      <c r="L14" s="20"/>
    </row>
    <row r="15" spans="1:132" s="37" customFormat="1" ht="15" customHeight="1" thickBot="1" thickTop="1">
      <c r="A15" s="28"/>
      <c r="B15" s="29">
        <v>1</v>
      </c>
      <c r="C15" s="61">
        <v>30</v>
      </c>
      <c r="D15" s="31" t="s">
        <v>50</v>
      </c>
      <c r="E15" s="89" t="s">
        <v>68</v>
      </c>
      <c r="F15" s="31" t="s">
        <v>52</v>
      </c>
      <c r="G15" s="31">
        <v>12</v>
      </c>
      <c r="H15" s="31">
        <v>850</v>
      </c>
      <c r="I15" s="102">
        <v>1184</v>
      </c>
      <c r="J15" s="62">
        <f aca="true" t="shared" si="0" ref="J15:J26">(H15+I15)</f>
        <v>2034</v>
      </c>
      <c r="K15" s="34">
        <f aca="true" t="shared" si="1" ref="K15:K26">J15/G15</f>
        <v>169.5</v>
      </c>
      <c r="L15" s="3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</row>
    <row r="16" spans="1:132" s="37" customFormat="1" ht="15" customHeight="1" thickBot="1" thickTop="1">
      <c r="A16" s="28"/>
      <c r="B16" s="29">
        <v>2</v>
      </c>
      <c r="C16" s="61">
        <v>26</v>
      </c>
      <c r="D16" s="31" t="s">
        <v>42</v>
      </c>
      <c r="E16" s="92" t="s">
        <v>45</v>
      </c>
      <c r="F16" s="31" t="s">
        <v>41</v>
      </c>
      <c r="G16" s="31">
        <v>12</v>
      </c>
      <c r="H16" s="31">
        <v>995</v>
      </c>
      <c r="I16" s="102">
        <v>1023</v>
      </c>
      <c r="J16" s="62">
        <f t="shared" si="0"/>
        <v>2018</v>
      </c>
      <c r="K16" s="34">
        <f t="shared" si="1"/>
        <v>168.16666666666666</v>
      </c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</row>
    <row r="17" spans="1:12" s="40" customFormat="1" ht="15" customHeight="1" thickBot="1" thickTop="1">
      <c r="A17" s="38"/>
      <c r="B17" s="29">
        <v>3</v>
      </c>
      <c r="C17" s="61">
        <v>23</v>
      </c>
      <c r="D17" s="31" t="s">
        <v>39</v>
      </c>
      <c r="E17" s="91" t="s">
        <v>71</v>
      </c>
      <c r="F17" s="31" t="s">
        <v>41</v>
      </c>
      <c r="G17" s="31">
        <v>12</v>
      </c>
      <c r="H17" s="31">
        <v>981</v>
      </c>
      <c r="I17" s="102">
        <v>998</v>
      </c>
      <c r="J17" s="62">
        <f t="shared" si="0"/>
        <v>1979</v>
      </c>
      <c r="K17" s="34">
        <f t="shared" si="1"/>
        <v>164.91666666666666</v>
      </c>
      <c r="L17" s="39"/>
    </row>
    <row r="18" spans="1:12" s="40" customFormat="1" ht="15" customHeight="1" thickBot="1" thickTop="1">
      <c r="A18" s="38"/>
      <c r="B18" s="29">
        <v>4</v>
      </c>
      <c r="C18" s="63">
        <v>20</v>
      </c>
      <c r="D18" s="31" t="s">
        <v>43</v>
      </c>
      <c r="E18" s="92" t="s">
        <v>70</v>
      </c>
      <c r="F18" s="31" t="s">
        <v>41</v>
      </c>
      <c r="G18" s="31">
        <v>12</v>
      </c>
      <c r="H18" s="31">
        <v>843</v>
      </c>
      <c r="I18" s="102">
        <v>942</v>
      </c>
      <c r="J18" s="62">
        <f t="shared" si="0"/>
        <v>1785</v>
      </c>
      <c r="K18" s="34">
        <f t="shared" si="1"/>
        <v>148.75</v>
      </c>
      <c r="L18" s="41"/>
    </row>
    <row r="19" spans="1:12" s="40" customFormat="1" ht="15" customHeight="1" thickBot="1" thickTop="1">
      <c r="A19" s="38"/>
      <c r="B19" s="29">
        <v>5</v>
      </c>
      <c r="C19" s="61">
        <v>18</v>
      </c>
      <c r="D19" s="31" t="s">
        <v>44</v>
      </c>
      <c r="E19" s="89" t="s">
        <v>72</v>
      </c>
      <c r="F19" s="31" t="s">
        <v>41</v>
      </c>
      <c r="G19" s="31">
        <v>12</v>
      </c>
      <c r="H19" s="31">
        <v>825</v>
      </c>
      <c r="I19" s="102">
        <v>896</v>
      </c>
      <c r="J19" s="62">
        <f t="shared" si="0"/>
        <v>1721</v>
      </c>
      <c r="K19" s="34">
        <f t="shared" si="1"/>
        <v>143.41666666666666</v>
      </c>
      <c r="L19" s="41"/>
    </row>
    <row r="20" spans="1:12" s="40" customFormat="1" ht="15" customHeight="1" thickBot="1" thickTop="1">
      <c r="A20" s="38"/>
      <c r="B20" s="29">
        <v>6</v>
      </c>
      <c r="C20" s="61">
        <v>16</v>
      </c>
      <c r="D20" s="31" t="s">
        <v>58</v>
      </c>
      <c r="E20" s="89" t="s">
        <v>73</v>
      </c>
      <c r="F20" s="31" t="s">
        <v>35</v>
      </c>
      <c r="G20" s="31">
        <v>12</v>
      </c>
      <c r="H20" s="31">
        <v>829</v>
      </c>
      <c r="I20" s="102">
        <v>857</v>
      </c>
      <c r="J20" s="62">
        <f t="shared" si="0"/>
        <v>1686</v>
      </c>
      <c r="K20" s="34">
        <f t="shared" si="1"/>
        <v>140.5</v>
      </c>
      <c r="L20" s="41"/>
    </row>
    <row r="21" spans="2:12" s="47" customFormat="1" ht="13.5" customHeight="1" thickBot="1" thickTop="1">
      <c r="B21" s="29">
        <v>7</v>
      </c>
      <c r="C21" s="61">
        <v>14</v>
      </c>
      <c r="D21" s="31" t="s">
        <v>56</v>
      </c>
      <c r="E21" s="89" t="s">
        <v>76</v>
      </c>
      <c r="F21" s="31" t="s">
        <v>35</v>
      </c>
      <c r="G21" s="31">
        <v>12</v>
      </c>
      <c r="H21" s="31">
        <v>832</v>
      </c>
      <c r="I21" s="102">
        <v>813</v>
      </c>
      <c r="J21" s="62">
        <f t="shared" si="0"/>
        <v>1645</v>
      </c>
      <c r="K21" s="34">
        <f t="shared" si="1"/>
        <v>137.08333333333334</v>
      </c>
      <c r="L21" s="52"/>
    </row>
    <row r="22" spans="2:12" s="47" customFormat="1" ht="13.5" customHeight="1" thickBot="1" thickTop="1">
      <c r="B22" s="29">
        <v>8</v>
      </c>
      <c r="C22" s="61">
        <v>12</v>
      </c>
      <c r="D22" s="31" t="s">
        <v>32</v>
      </c>
      <c r="E22" s="91" t="s">
        <v>75</v>
      </c>
      <c r="F22" s="31" t="s">
        <v>35</v>
      </c>
      <c r="G22" s="31">
        <v>12</v>
      </c>
      <c r="H22" s="31">
        <v>779</v>
      </c>
      <c r="I22" s="102">
        <v>799</v>
      </c>
      <c r="J22" s="62">
        <f t="shared" si="0"/>
        <v>1578</v>
      </c>
      <c r="K22" s="34">
        <f t="shared" si="1"/>
        <v>131.5</v>
      </c>
      <c r="L22" s="52"/>
    </row>
    <row r="23" spans="2:12" s="53" customFormat="1" ht="13.5" customHeight="1" thickBot="1" thickTop="1">
      <c r="B23" s="29">
        <v>9</v>
      </c>
      <c r="C23" s="61">
        <v>10</v>
      </c>
      <c r="D23" s="31" t="s">
        <v>49</v>
      </c>
      <c r="E23" s="89" t="s">
        <v>69</v>
      </c>
      <c r="F23" s="31" t="s">
        <v>35</v>
      </c>
      <c r="G23" s="31">
        <v>12</v>
      </c>
      <c r="H23" s="31">
        <v>755</v>
      </c>
      <c r="I23" s="102">
        <v>792</v>
      </c>
      <c r="J23" s="62">
        <f t="shared" si="0"/>
        <v>1547</v>
      </c>
      <c r="K23" s="34">
        <f t="shared" si="1"/>
        <v>128.91666666666666</v>
      </c>
      <c r="L23" s="52"/>
    </row>
    <row r="24" spans="2:12" s="53" customFormat="1" ht="13.5" customHeight="1" thickBot="1" thickTop="1">
      <c r="B24" s="29">
        <v>10</v>
      </c>
      <c r="C24" s="63">
        <v>8</v>
      </c>
      <c r="D24" s="31" t="s">
        <v>48</v>
      </c>
      <c r="E24" s="91" t="s">
        <v>78</v>
      </c>
      <c r="F24" s="31" t="s">
        <v>35</v>
      </c>
      <c r="G24" s="31">
        <v>12</v>
      </c>
      <c r="H24" s="31">
        <v>681</v>
      </c>
      <c r="I24" s="102">
        <v>854</v>
      </c>
      <c r="J24" s="62">
        <f t="shared" si="0"/>
        <v>1535</v>
      </c>
      <c r="K24" s="34">
        <f t="shared" si="1"/>
        <v>127.91666666666667</v>
      </c>
      <c r="L24" s="52"/>
    </row>
    <row r="25" spans="2:12" s="53" customFormat="1" ht="13.5" customHeight="1" thickBot="1" thickTop="1">
      <c r="B25" s="29">
        <v>11</v>
      </c>
      <c r="C25" s="61">
        <v>7</v>
      </c>
      <c r="D25" s="31" t="s">
        <v>57</v>
      </c>
      <c r="E25" s="92" t="s">
        <v>77</v>
      </c>
      <c r="F25" s="31" t="s">
        <v>35</v>
      </c>
      <c r="G25" s="31">
        <v>12</v>
      </c>
      <c r="H25" s="31">
        <v>745</v>
      </c>
      <c r="I25" s="102">
        <v>771</v>
      </c>
      <c r="J25" s="62">
        <f t="shared" si="0"/>
        <v>1516</v>
      </c>
      <c r="K25" s="34">
        <f t="shared" si="1"/>
        <v>126.33333333333333</v>
      </c>
      <c r="L25" s="52"/>
    </row>
    <row r="26" spans="2:12" s="53" customFormat="1" ht="13.5" customHeight="1" thickBot="1" thickTop="1">
      <c r="B26" s="29">
        <v>12</v>
      </c>
      <c r="C26" s="61">
        <v>6</v>
      </c>
      <c r="D26" s="31" t="s">
        <v>33</v>
      </c>
      <c r="E26" s="92" t="s">
        <v>74</v>
      </c>
      <c r="F26" s="31" t="s">
        <v>35</v>
      </c>
      <c r="G26" s="31">
        <v>12</v>
      </c>
      <c r="H26" s="31">
        <v>732</v>
      </c>
      <c r="I26" s="102">
        <v>728</v>
      </c>
      <c r="J26" s="62">
        <f t="shared" si="0"/>
        <v>1460</v>
      </c>
      <c r="K26" s="34">
        <f t="shared" si="1"/>
        <v>121.66666666666667</v>
      </c>
      <c r="L26" s="52"/>
    </row>
    <row r="27" spans="2:12" s="53" customFormat="1" ht="13.5" customHeight="1" thickTop="1">
      <c r="B27" s="54"/>
      <c r="C27" s="54"/>
      <c r="D27" s="55"/>
      <c r="E27" s="56"/>
      <c r="F27" s="55"/>
      <c r="G27" s="55"/>
      <c r="H27" s="55"/>
      <c r="I27" s="55"/>
      <c r="J27" s="57"/>
      <c r="K27" s="58"/>
      <c r="L27" s="52"/>
    </row>
    <row r="28" spans="2:12" s="53" customFormat="1" ht="13.5" customHeight="1">
      <c r="B28" s="54"/>
      <c r="C28" s="54"/>
      <c r="D28" s="55"/>
      <c r="E28" s="56"/>
      <c r="F28" s="55"/>
      <c r="G28" s="55"/>
      <c r="H28" s="55"/>
      <c r="I28" s="55"/>
      <c r="J28" s="57"/>
      <c r="K28" s="58"/>
      <c r="L28" s="52"/>
    </row>
    <row r="29" spans="2:12" s="53" customFormat="1" ht="13.5" customHeight="1">
      <c r="B29" s="54"/>
      <c r="C29" s="54"/>
      <c r="D29" s="55"/>
      <c r="E29" s="56"/>
      <c r="F29" s="55"/>
      <c r="G29" s="55"/>
      <c r="H29" s="55"/>
      <c r="I29" s="55"/>
      <c r="J29" s="57"/>
      <c r="K29" s="58"/>
      <c r="L29" s="52"/>
    </row>
    <row r="30" spans="2:12" s="53" customFormat="1" ht="13.5" customHeight="1">
      <c r="B30" s="54"/>
      <c r="C30" s="54"/>
      <c r="D30" s="55"/>
      <c r="E30" s="56"/>
      <c r="F30" s="55"/>
      <c r="G30" s="55"/>
      <c r="H30" s="55"/>
      <c r="I30" s="55"/>
      <c r="J30" s="57"/>
      <c r="K30" s="58"/>
      <c r="L30" s="52"/>
    </row>
    <row r="31" spans="2:12" s="53" customFormat="1" ht="13.5" customHeight="1">
      <c r="B31" s="54"/>
      <c r="C31" s="54"/>
      <c r="D31" s="55"/>
      <c r="E31" s="56"/>
      <c r="F31" s="55"/>
      <c r="G31" s="55"/>
      <c r="H31" s="55"/>
      <c r="I31" s="55"/>
      <c r="J31" s="57"/>
      <c r="K31" s="58"/>
      <c r="L31" s="52"/>
    </row>
    <row r="32" spans="2:12" s="53" customFormat="1" ht="13.5" customHeight="1">
      <c r="B32" s="54"/>
      <c r="C32" s="54"/>
      <c r="D32" s="55"/>
      <c r="E32" s="56"/>
      <c r="F32" s="55"/>
      <c r="G32" s="55"/>
      <c r="H32" s="55"/>
      <c r="I32" s="55"/>
      <c r="J32" s="57"/>
      <c r="K32" s="58"/>
      <c r="L32" s="52"/>
    </row>
  </sheetData>
  <sheetProtection selectLockedCells="1" selectUnlockedCells="1"/>
  <mergeCells count="5">
    <mergeCell ref="B12:B13"/>
    <mergeCell ref="K12:K13"/>
    <mergeCell ref="A7:N7"/>
    <mergeCell ref="A9:N9"/>
    <mergeCell ref="A10:K10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indexed="32"/>
  </sheetPr>
  <dimension ref="A2:DZ33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18.8515625" style="1" customWidth="1"/>
    <col min="2" max="2" width="5.7109375" style="2" customWidth="1"/>
    <col min="3" max="3" width="7.140625" style="2" customWidth="1"/>
    <col min="4" max="4" width="23.7109375" style="2" customWidth="1"/>
    <col min="5" max="5" width="9.421875" style="2" customWidth="1"/>
    <col min="6" max="6" width="20.7109375" style="2" customWidth="1"/>
    <col min="7" max="7" width="4.7109375" style="2" customWidth="1"/>
    <col min="8" max="8" width="9.421875" style="3" customWidth="1"/>
    <col min="9" max="9" width="9.421875" style="4" customWidth="1"/>
    <col min="10" max="10" width="2.7109375" style="5" customWidth="1"/>
    <col min="11" max="11" width="4.7109375" style="1" customWidth="1"/>
    <col min="12" max="16384" width="9.140625" style="1" customWidth="1"/>
  </cols>
  <sheetData>
    <row r="1" ht="4.5" customHeight="1"/>
    <row r="2" spans="1:12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ht="15"/>
    <row r="7" spans="1:12" s="7" customFormat="1" ht="19.5" customHeight="1">
      <c r="A7" s="108" t="s">
        <v>65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2:10" s="8" customFormat="1" ht="9.75" customHeight="1">
      <c r="B8" s="9"/>
      <c r="C8" s="9"/>
      <c r="D8" s="11"/>
      <c r="E8" s="10"/>
      <c r="F8" s="9"/>
      <c r="H8" s="12"/>
      <c r="I8" s="13"/>
      <c r="J8" s="5"/>
    </row>
    <row r="9" spans="1:12" s="8" customFormat="1" ht="15" customHeight="1">
      <c r="A9" s="109" t="s">
        <v>26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1" s="8" customFormat="1" ht="6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5"/>
      <c r="K10" s="15"/>
    </row>
    <row r="11" ht="6" customHeight="1"/>
    <row r="12" spans="2:10" s="16" customFormat="1" ht="13.5" customHeight="1">
      <c r="B12" s="104" t="s">
        <v>1</v>
      </c>
      <c r="C12" s="119" t="s">
        <v>20</v>
      </c>
      <c r="D12" s="18" t="s">
        <v>4</v>
      </c>
      <c r="E12" s="18" t="s">
        <v>5</v>
      </c>
      <c r="F12" s="18" t="s">
        <v>6</v>
      </c>
      <c r="G12" s="18" t="s">
        <v>7</v>
      </c>
      <c r="H12" s="19" t="s">
        <v>8</v>
      </c>
      <c r="I12" s="106" t="s">
        <v>9</v>
      </c>
      <c r="J12" s="20"/>
    </row>
    <row r="13" spans="2:10" s="16" customFormat="1" ht="13.5" customHeight="1">
      <c r="B13" s="104"/>
      <c r="C13" s="119"/>
      <c r="D13" s="22" t="s">
        <v>11</v>
      </c>
      <c r="E13" s="22" t="s">
        <v>12</v>
      </c>
      <c r="F13" s="22" t="s">
        <v>13</v>
      </c>
      <c r="G13" s="22" t="s">
        <v>14</v>
      </c>
      <c r="H13" s="23" t="s">
        <v>15</v>
      </c>
      <c r="I13" s="106"/>
      <c r="J13" s="20"/>
    </row>
    <row r="14" spans="2:10" s="16" customFormat="1" ht="6" customHeight="1" thickBot="1">
      <c r="B14" s="24"/>
      <c r="C14" s="24"/>
      <c r="D14" s="25"/>
      <c r="E14" s="25"/>
      <c r="F14" s="25"/>
      <c r="G14" s="25"/>
      <c r="H14" s="26"/>
      <c r="I14" s="27"/>
      <c r="J14" s="20"/>
    </row>
    <row r="15" spans="1:130" s="37" customFormat="1" ht="15" customHeight="1" thickBot="1" thickTop="1">
      <c r="A15" s="28"/>
      <c r="B15" s="29">
        <v>1</v>
      </c>
      <c r="C15" s="61">
        <v>30</v>
      </c>
      <c r="D15" s="31" t="s">
        <v>84</v>
      </c>
      <c r="E15" s="77" t="s">
        <v>45</v>
      </c>
      <c r="F15" s="31" t="s">
        <v>41</v>
      </c>
      <c r="G15" s="31">
        <v>12</v>
      </c>
      <c r="H15" s="62">
        <v>2052</v>
      </c>
      <c r="I15" s="34">
        <f>H15/G15</f>
        <v>171</v>
      </c>
      <c r="J15" s="35"/>
      <c r="K15" s="36"/>
      <c r="L15" s="6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</row>
    <row r="16" spans="1:130" s="37" customFormat="1" ht="15" customHeight="1" thickBot="1" thickTop="1">
      <c r="A16" s="28"/>
      <c r="B16" s="29">
        <v>2</v>
      </c>
      <c r="C16" s="61">
        <v>26</v>
      </c>
      <c r="D16" s="31" t="s">
        <v>85</v>
      </c>
      <c r="E16" s="77" t="s">
        <v>55</v>
      </c>
      <c r="F16" s="31" t="s">
        <v>86</v>
      </c>
      <c r="G16" s="31">
        <v>12</v>
      </c>
      <c r="H16" s="32">
        <v>1947</v>
      </c>
      <c r="I16" s="34">
        <f>H16/G16</f>
        <v>162.25</v>
      </c>
      <c r="J16" s="35"/>
      <c r="K16" s="36"/>
      <c r="L16" s="6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</row>
    <row r="17" spans="1:12" s="40" customFormat="1" ht="15" customHeight="1" thickBot="1" thickTop="1">
      <c r="A17" s="38"/>
      <c r="B17" s="29">
        <v>3</v>
      </c>
      <c r="C17" s="61">
        <v>23</v>
      </c>
      <c r="D17" s="31" t="s">
        <v>88</v>
      </c>
      <c r="E17" s="77" t="s">
        <v>38</v>
      </c>
      <c r="F17" s="31" t="s">
        <v>87</v>
      </c>
      <c r="G17" s="31">
        <v>12</v>
      </c>
      <c r="H17" s="32">
        <v>1855</v>
      </c>
      <c r="I17" s="34">
        <f>H17/G17</f>
        <v>154.58333333333334</v>
      </c>
      <c r="J17" s="39"/>
      <c r="L17" s="66"/>
    </row>
    <row r="18" spans="1:12" s="40" customFormat="1" ht="15" customHeight="1" thickBot="1" thickTop="1">
      <c r="A18" s="38"/>
      <c r="B18" s="29">
        <v>4</v>
      </c>
      <c r="C18" s="63">
        <v>20</v>
      </c>
      <c r="D18" s="31" t="s">
        <v>89</v>
      </c>
      <c r="E18" s="77" t="s">
        <v>40</v>
      </c>
      <c r="F18" s="31" t="s">
        <v>41</v>
      </c>
      <c r="G18" s="31">
        <v>12</v>
      </c>
      <c r="H18" s="32">
        <v>1855</v>
      </c>
      <c r="I18" s="34">
        <f>H18/G18</f>
        <v>154.58333333333334</v>
      </c>
      <c r="J18" s="41"/>
      <c r="L18" s="66"/>
    </row>
    <row r="19" spans="1:12" s="40" customFormat="1" ht="15" customHeight="1" thickBot="1" thickTop="1">
      <c r="A19" s="38"/>
      <c r="B19" s="29">
        <v>5</v>
      </c>
      <c r="C19" s="63">
        <v>18</v>
      </c>
      <c r="D19" s="31" t="s">
        <v>90</v>
      </c>
      <c r="E19" s="77" t="s">
        <v>54</v>
      </c>
      <c r="F19" s="31" t="s">
        <v>87</v>
      </c>
      <c r="G19" s="31">
        <v>12</v>
      </c>
      <c r="H19" s="32">
        <v>1659</v>
      </c>
      <c r="I19" s="34">
        <f>H19/G19</f>
        <v>138.25</v>
      </c>
      <c r="J19" s="41"/>
      <c r="L19" s="66"/>
    </row>
    <row r="20" spans="1:12" s="40" customFormat="1" ht="15" customHeight="1" thickBot="1" thickTop="1">
      <c r="A20" s="38"/>
      <c r="B20" s="29">
        <v>6</v>
      </c>
      <c r="C20" s="63">
        <v>16</v>
      </c>
      <c r="D20" s="31" t="s">
        <v>91</v>
      </c>
      <c r="E20" s="77" t="s">
        <v>53</v>
      </c>
      <c r="F20" s="31" t="s">
        <v>87</v>
      </c>
      <c r="G20" s="31">
        <v>6</v>
      </c>
      <c r="H20" s="32">
        <v>878</v>
      </c>
      <c r="I20" s="34">
        <f>H20/G20</f>
        <v>146.33333333333334</v>
      </c>
      <c r="J20" s="41"/>
      <c r="L20" s="66"/>
    </row>
    <row r="21" spans="1:12" s="40" customFormat="1" ht="15" customHeight="1" thickBot="1" thickTop="1">
      <c r="A21" s="38"/>
      <c r="B21" s="29">
        <v>7</v>
      </c>
      <c r="C21" s="63">
        <v>14</v>
      </c>
      <c r="D21" s="31" t="s">
        <v>92</v>
      </c>
      <c r="E21" s="77" t="s">
        <v>62</v>
      </c>
      <c r="F21" s="31" t="s">
        <v>87</v>
      </c>
      <c r="G21" s="31">
        <v>6</v>
      </c>
      <c r="H21" s="32">
        <v>869</v>
      </c>
      <c r="I21" s="34">
        <f>H21/G21</f>
        <v>144.83333333333334</v>
      </c>
      <c r="J21" s="41"/>
      <c r="L21" s="66"/>
    </row>
    <row r="22" spans="2:10" s="47" customFormat="1" ht="13.5" customHeight="1" thickBot="1" thickTop="1">
      <c r="B22" s="29">
        <v>8</v>
      </c>
      <c r="C22" s="61">
        <v>12</v>
      </c>
      <c r="D22" s="31" t="s">
        <v>93</v>
      </c>
      <c r="E22" s="77" t="s">
        <v>60</v>
      </c>
      <c r="F22" s="31" t="s">
        <v>87</v>
      </c>
      <c r="G22" s="31">
        <v>6</v>
      </c>
      <c r="H22" s="32">
        <v>847</v>
      </c>
      <c r="I22" s="34">
        <f>H22/G22</f>
        <v>141.16666666666666</v>
      </c>
      <c r="J22" s="52"/>
    </row>
    <row r="23" spans="2:10" s="47" customFormat="1" ht="13.5" customHeight="1" thickTop="1">
      <c r="B23" s="48"/>
      <c r="C23" s="120"/>
      <c r="D23" s="49"/>
      <c r="E23" s="49"/>
      <c r="F23" s="49"/>
      <c r="G23" s="49"/>
      <c r="H23" s="50"/>
      <c r="I23" s="51"/>
      <c r="J23" s="52"/>
    </row>
    <row r="24" spans="2:10" s="53" customFormat="1" ht="13.5" customHeight="1">
      <c r="B24" s="54"/>
      <c r="C24" s="54"/>
      <c r="D24" s="55"/>
      <c r="E24" s="56"/>
      <c r="F24" s="55"/>
      <c r="G24" s="55"/>
      <c r="H24" s="57"/>
      <c r="I24" s="58"/>
      <c r="J24" s="52"/>
    </row>
    <row r="25" spans="2:10" s="53" customFormat="1" ht="13.5" customHeight="1">
      <c r="B25" s="54"/>
      <c r="C25" s="54"/>
      <c r="D25" s="55"/>
      <c r="E25" s="56"/>
      <c r="F25" s="55"/>
      <c r="G25" s="55"/>
      <c r="H25" s="57"/>
      <c r="I25" s="58"/>
      <c r="J25" s="52"/>
    </row>
    <row r="26" spans="2:10" s="53" customFormat="1" ht="13.5" customHeight="1">
      <c r="B26" s="54"/>
      <c r="C26" s="54"/>
      <c r="D26" s="55"/>
      <c r="E26" s="56"/>
      <c r="F26" s="55"/>
      <c r="G26" s="55"/>
      <c r="H26" s="57"/>
      <c r="I26" s="58"/>
      <c r="J26" s="52"/>
    </row>
    <row r="27" spans="2:10" s="53" customFormat="1" ht="13.5" customHeight="1">
      <c r="B27" s="54"/>
      <c r="C27" s="54"/>
      <c r="D27" s="55"/>
      <c r="E27" s="56"/>
      <c r="F27" s="55"/>
      <c r="G27" s="55"/>
      <c r="H27" s="57"/>
      <c r="I27" s="58"/>
      <c r="J27" s="52"/>
    </row>
    <row r="28" spans="2:10" s="53" customFormat="1" ht="13.5" customHeight="1">
      <c r="B28" s="54"/>
      <c r="C28" s="54"/>
      <c r="D28" s="55"/>
      <c r="E28" s="56"/>
      <c r="F28" s="55"/>
      <c r="G28" s="55"/>
      <c r="H28" s="57"/>
      <c r="I28" s="58"/>
      <c r="J28" s="52"/>
    </row>
    <row r="29" spans="2:10" s="53" customFormat="1" ht="13.5" customHeight="1">
      <c r="B29" s="54"/>
      <c r="C29" s="54"/>
      <c r="D29" s="55"/>
      <c r="E29" s="56"/>
      <c r="F29" s="55"/>
      <c r="G29" s="55"/>
      <c r="H29" s="57"/>
      <c r="I29" s="58"/>
      <c r="J29" s="52"/>
    </row>
    <row r="30" spans="2:10" s="53" customFormat="1" ht="13.5" customHeight="1">
      <c r="B30" s="54"/>
      <c r="C30" s="54"/>
      <c r="D30" s="55"/>
      <c r="E30" s="56"/>
      <c r="F30" s="55"/>
      <c r="G30" s="55"/>
      <c r="H30" s="57"/>
      <c r="I30" s="58"/>
      <c r="J30" s="52"/>
    </row>
    <row r="31" spans="2:10" s="53" customFormat="1" ht="13.5" customHeight="1">
      <c r="B31" s="54"/>
      <c r="C31" s="54"/>
      <c r="D31" s="55"/>
      <c r="E31" s="56"/>
      <c r="F31" s="55"/>
      <c r="G31" s="55"/>
      <c r="H31" s="57"/>
      <c r="I31" s="58"/>
      <c r="J31" s="52"/>
    </row>
    <row r="32" spans="2:10" s="53" customFormat="1" ht="13.5" customHeight="1">
      <c r="B32" s="54"/>
      <c r="C32" s="54"/>
      <c r="D32" s="55"/>
      <c r="E32" s="56"/>
      <c r="F32" s="55"/>
      <c r="G32" s="55"/>
      <c r="H32" s="57"/>
      <c r="I32" s="58"/>
      <c r="J32" s="52"/>
    </row>
    <row r="33" spans="2:10" s="53" customFormat="1" ht="13.5" customHeight="1">
      <c r="B33" s="54"/>
      <c r="C33" s="54"/>
      <c r="D33" s="55"/>
      <c r="E33" s="56"/>
      <c r="F33" s="55"/>
      <c r="G33" s="55"/>
      <c r="H33" s="57"/>
      <c r="I33" s="58"/>
      <c r="J33" s="52"/>
    </row>
  </sheetData>
  <sheetProtection selectLockedCells="1" selectUnlockedCells="1"/>
  <mergeCells count="7">
    <mergeCell ref="B12:B13"/>
    <mergeCell ref="C12:C13"/>
    <mergeCell ref="I12:I13"/>
    <mergeCell ref="A2:L5"/>
    <mergeCell ref="A7:L7"/>
    <mergeCell ref="A9:L9"/>
    <mergeCell ref="A10:I10"/>
  </mergeCells>
  <printOptions/>
  <pageMargins left="0" right="0" top="0" bottom="0" header="0.5118055555555555" footer="0.511805555555555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tabColor indexed="16"/>
  </sheetPr>
  <dimension ref="A2:R39"/>
  <sheetViews>
    <sheetView tabSelected="1" zoomScalePageLayoutView="0" workbookViewId="0" topLeftCell="A7">
      <selection activeCell="R17" sqref="R17"/>
    </sheetView>
  </sheetViews>
  <sheetFormatPr defaultColWidth="9.140625" defaultRowHeight="12.75"/>
  <cols>
    <col min="1" max="1" width="1.7109375" style="1" customWidth="1"/>
    <col min="2" max="2" width="2.7109375" style="1" customWidth="1"/>
    <col min="3" max="3" width="5.7109375" style="2" customWidth="1"/>
    <col min="4" max="7" width="7.140625" style="2" customWidth="1"/>
    <col min="8" max="8" width="8.7109375" style="2" customWidth="1"/>
    <col min="9" max="9" width="6.7109375" style="2" customWidth="1"/>
    <col min="10" max="10" width="25.7109375" style="2" customWidth="1"/>
    <col min="11" max="11" width="8.00390625" style="2" bestFit="1" customWidth="1"/>
    <col min="12" max="12" width="17.28125" style="2" bestFit="1" customWidth="1"/>
    <col min="13" max="13" width="4.7109375" style="2" customWidth="1"/>
    <col min="14" max="14" width="7.7109375" style="3" customWidth="1"/>
    <col min="15" max="15" width="8.140625" style="4" bestFit="1" customWidth="1"/>
    <col min="16" max="16" width="2.7109375" style="5" customWidth="1"/>
    <col min="17" max="17" width="4.7109375" style="1" customWidth="1"/>
    <col min="18" max="16384" width="9.140625" style="1" customWidth="1"/>
  </cols>
  <sheetData>
    <row r="1" ht="4.5" customHeight="1"/>
    <row r="2" spans="1:16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7" spans="1:18" s="7" customFormat="1" ht="19.5" customHeight="1">
      <c r="A7" s="108" t="s">
        <v>65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6"/>
      <c r="Q7" s="6"/>
      <c r="R7" s="6"/>
    </row>
    <row r="8" spans="3:16" s="8" customFormat="1" ht="9.75" customHeight="1">
      <c r="C8" s="9"/>
      <c r="D8" s="9"/>
      <c r="E8" s="9"/>
      <c r="F8" s="9"/>
      <c r="G8" s="9"/>
      <c r="H8" s="9"/>
      <c r="I8" s="10"/>
      <c r="J8" s="11"/>
      <c r="K8" s="10"/>
      <c r="L8" s="9"/>
      <c r="N8" s="12"/>
      <c r="O8" s="13"/>
      <c r="P8" s="5"/>
    </row>
    <row r="9" spans="1:18" s="8" customFormat="1" ht="15" customHeight="1">
      <c r="A9" s="109" t="s">
        <v>27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4"/>
      <c r="Q9" s="14"/>
      <c r="R9" s="14"/>
    </row>
    <row r="10" spans="1:17" s="8" customFormat="1" ht="6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5"/>
      <c r="Q10" s="15"/>
    </row>
    <row r="11" ht="6" customHeight="1" thickBot="1"/>
    <row r="12" spans="3:16" s="16" customFormat="1" ht="13.5" customHeight="1" thickBot="1">
      <c r="C12" s="104" t="s">
        <v>1</v>
      </c>
      <c r="D12" s="59" t="s">
        <v>20</v>
      </c>
      <c r="E12" s="59" t="s">
        <v>20</v>
      </c>
      <c r="F12" s="59" t="s">
        <v>20</v>
      </c>
      <c r="G12" s="59" t="s">
        <v>20</v>
      </c>
      <c r="H12" s="59" t="s">
        <v>20</v>
      </c>
      <c r="I12" s="17" t="s">
        <v>2</v>
      </c>
      <c r="J12" s="18" t="s">
        <v>4</v>
      </c>
      <c r="K12" s="18" t="s">
        <v>5</v>
      </c>
      <c r="L12" s="18" t="s">
        <v>6</v>
      </c>
      <c r="M12" s="18" t="s">
        <v>7</v>
      </c>
      <c r="N12" s="19" t="s">
        <v>8</v>
      </c>
      <c r="O12" s="106" t="s">
        <v>9</v>
      </c>
      <c r="P12" s="20"/>
    </row>
    <row r="13" spans="3:16" s="16" customFormat="1" ht="13.5" customHeight="1" thickBot="1">
      <c r="C13" s="104"/>
      <c r="D13" s="60" t="s">
        <v>21</v>
      </c>
      <c r="E13" s="60" t="s">
        <v>23</v>
      </c>
      <c r="F13" s="60" t="s">
        <v>25</v>
      </c>
      <c r="G13" s="60" t="s">
        <v>28</v>
      </c>
      <c r="H13" s="60" t="s">
        <v>29</v>
      </c>
      <c r="I13" s="21" t="s">
        <v>10</v>
      </c>
      <c r="J13" s="22" t="s">
        <v>11</v>
      </c>
      <c r="K13" s="22" t="s">
        <v>12</v>
      </c>
      <c r="L13" s="22" t="s">
        <v>13</v>
      </c>
      <c r="M13" s="22" t="s">
        <v>14</v>
      </c>
      <c r="N13" s="23" t="s">
        <v>15</v>
      </c>
      <c r="O13" s="106"/>
      <c r="P13" s="20"/>
    </row>
    <row r="14" spans="3:16" s="16" customFormat="1" ht="6" customHeight="1" thickBot="1">
      <c r="C14" s="24"/>
      <c r="D14" s="24"/>
      <c r="E14" s="24"/>
      <c r="F14" s="24"/>
      <c r="G14" s="24"/>
      <c r="H14" s="64"/>
      <c r="I14" s="24"/>
      <c r="J14" s="25"/>
      <c r="K14" s="25"/>
      <c r="L14" s="25"/>
      <c r="M14" s="25"/>
      <c r="N14" s="26"/>
      <c r="O14" s="27"/>
      <c r="P14" s="20"/>
    </row>
    <row r="15" spans="1:16" s="36" customFormat="1" ht="15" customHeight="1" thickBot="1" thickTop="1">
      <c r="A15" s="28"/>
      <c r="B15" s="28"/>
      <c r="C15" s="84">
        <v>1</v>
      </c>
      <c r="D15" s="95">
        <v>30</v>
      </c>
      <c r="E15" s="95">
        <v>30</v>
      </c>
      <c r="F15" s="95">
        <v>30</v>
      </c>
      <c r="G15" s="95">
        <v>26</v>
      </c>
      <c r="H15" s="65">
        <f>SUM(D15,E15,F15,G15)</f>
        <v>116</v>
      </c>
      <c r="I15" s="30" t="s">
        <v>17</v>
      </c>
      <c r="J15" s="31" t="s">
        <v>50</v>
      </c>
      <c r="K15" s="89" t="s">
        <v>68</v>
      </c>
      <c r="L15" s="31" t="s">
        <v>52</v>
      </c>
      <c r="M15" s="31">
        <v>10</v>
      </c>
      <c r="N15" s="80">
        <f>SUM('Class.Punti Esor.Squad.Masch'!H15)+('Class.Punti Esor.Tris Masch'!H15)</f>
        <v>1740</v>
      </c>
      <c r="O15" s="34">
        <f>N15/M15</f>
        <v>174</v>
      </c>
      <c r="P15" s="35"/>
    </row>
    <row r="16" spans="1:16" s="36" customFormat="1" ht="15" customHeight="1" thickBot="1" thickTop="1">
      <c r="A16" s="28"/>
      <c r="B16" s="28"/>
      <c r="C16" s="84">
        <v>2</v>
      </c>
      <c r="D16" s="95">
        <v>26</v>
      </c>
      <c r="E16" s="95">
        <v>26</v>
      </c>
      <c r="F16" s="95">
        <v>23</v>
      </c>
      <c r="G16" s="95">
        <v>20</v>
      </c>
      <c r="H16" s="65">
        <f>SUM(D16,E16,F16,G16)</f>
        <v>95</v>
      </c>
      <c r="I16" s="30" t="s">
        <v>17</v>
      </c>
      <c r="J16" s="31" t="s">
        <v>39</v>
      </c>
      <c r="K16" s="91" t="s">
        <v>71</v>
      </c>
      <c r="L16" s="31" t="s">
        <v>41</v>
      </c>
      <c r="M16" s="31">
        <v>10</v>
      </c>
      <c r="N16" s="80">
        <f>SUM('Class.Punti Esor.Squad.Masch'!H16)+('Class.Punti Esor.Tris Masch'!H16)</f>
        <v>1634</v>
      </c>
      <c r="O16" s="34">
        <f>N16/M16</f>
        <v>163.4</v>
      </c>
      <c r="P16" s="35"/>
    </row>
    <row r="17" spans="1:16" s="40" customFormat="1" ht="15" customHeight="1" thickBot="1" thickTop="1">
      <c r="A17" s="38"/>
      <c r="B17" s="38"/>
      <c r="C17" s="84">
        <v>3</v>
      </c>
      <c r="D17" s="96">
        <v>23</v>
      </c>
      <c r="E17" s="95">
        <v>0</v>
      </c>
      <c r="F17" s="95">
        <v>26</v>
      </c>
      <c r="G17" s="95">
        <v>30</v>
      </c>
      <c r="H17" s="65">
        <f>SUM(D17,E17,F17,G17)</f>
        <v>79</v>
      </c>
      <c r="I17" s="30" t="s">
        <v>17</v>
      </c>
      <c r="J17" s="31" t="s">
        <v>42</v>
      </c>
      <c r="K17" s="91" t="s">
        <v>79</v>
      </c>
      <c r="L17" s="31" t="s">
        <v>41</v>
      </c>
      <c r="M17" s="31">
        <v>4</v>
      </c>
      <c r="N17" s="80">
        <f>SUM('Class.Punti Esor.Squad.Masch'!H17)+('Class.Punti Esor.Tris Masch'!H26)</f>
        <v>591</v>
      </c>
      <c r="O17" s="34">
        <f>N17/M17</f>
        <v>147.75</v>
      </c>
      <c r="P17" s="39"/>
    </row>
    <row r="18" spans="1:16" s="40" customFormat="1" ht="15" customHeight="1" thickBot="1" thickTop="1">
      <c r="A18" s="38"/>
      <c r="B18" s="38"/>
      <c r="C18" s="84">
        <v>4</v>
      </c>
      <c r="D18" s="95">
        <v>16</v>
      </c>
      <c r="E18" s="96">
        <v>23</v>
      </c>
      <c r="F18" s="96">
        <v>12</v>
      </c>
      <c r="G18" s="95">
        <v>23</v>
      </c>
      <c r="H18" s="65">
        <f>SUM(D18,E18,F18,G18)</f>
        <v>74</v>
      </c>
      <c r="I18" s="30" t="s">
        <v>17</v>
      </c>
      <c r="J18" s="31" t="s">
        <v>32</v>
      </c>
      <c r="K18" s="91" t="s">
        <v>75</v>
      </c>
      <c r="L18" s="31" t="s">
        <v>35</v>
      </c>
      <c r="M18" s="31">
        <v>10</v>
      </c>
      <c r="N18" s="80">
        <f>SUM('Class.Punti Esor.Squad.Masch'!H20)+('Class.Punti Esor.Tris Masch'!H17)</f>
        <v>1469</v>
      </c>
      <c r="O18" s="34">
        <f>N18/M18</f>
        <v>146.9</v>
      </c>
      <c r="P18" s="41"/>
    </row>
    <row r="19" spans="1:16" s="40" customFormat="1" ht="15" customHeight="1" thickBot="1" thickTop="1">
      <c r="A19" s="38"/>
      <c r="B19" s="38"/>
      <c r="C19" s="84">
        <v>5</v>
      </c>
      <c r="D19" s="96">
        <v>18</v>
      </c>
      <c r="E19" s="96">
        <v>14</v>
      </c>
      <c r="F19" s="96">
        <v>16</v>
      </c>
      <c r="G19" s="95">
        <v>12</v>
      </c>
      <c r="H19" s="65">
        <f>SUM(D19,E19,F19,G19)</f>
        <v>60</v>
      </c>
      <c r="I19" s="30" t="s">
        <v>17</v>
      </c>
      <c r="J19" s="31" t="s">
        <v>58</v>
      </c>
      <c r="K19" s="89" t="s">
        <v>73</v>
      </c>
      <c r="L19" s="31" t="s">
        <v>35</v>
      </c>
      <c r="M19" s="31">
        <v>10</v>
      </c>
      <c r="N19" s="80">
        <f>SUM('Class.Punti Esor.Squad.Masch'!H19)+('Class.Punti Esor.Tris Masch'!H21)</f>
        <v>1357</v>
      </c>
      <c r="O19" s="34">
        <f>N19/M19</f>
        <v>135.7</v>
      </c>
      <c r="P19" s="41"/>
    </row>
    <row r="20" spans="1:16" s="40" customFormat="1" ht="15" customHeight="1" thickBot="1" thickTop="1">
      <c r="A20" s="38"/>
      <c r="B20" s="38"/>
      <c r="C20" s="103">
        <v>6</v>
      </c>
      <c r="D20" s="96">
        <v>20</v>
      </c>
      <c r="E20" s="96">
        <v>18</v>
      </c>
      <c r="F20" s="95">
        <v>20</v>
      </c>
      <c r="G20" s="97"/>
      <c r="H20" s="65">
        <f>SUM(D20,E20,F20,G20)</f>
        <v>58</v>
      </c>
      <c r="I20" s="30" t="s">
        <v>17</v>
      </c>
      <c r="J20" s="31" t="s">
        <v>43</v>
      </c>
      <c r="K20" s="92" t="s">
        <v>70</v>
      </c>
      <c r="L20" s="31" t="s">
        <v>41</v>
      </c>
      <c r="M20" s="31">
        <v>10</v>
      </c>
      <c r="N20" s="80">
        <f>SUM('Class.Punti Esor.Squad.Masch'!H18)+('Class.Punti Esor.Tris Masch'!H19)</f>
        <v>1422</v>
      </c>
      <c r="O20" s="34">
        <f>N20/M20</f>
        <v>142.2</v>
      </c>
      <c r="P20" s="41"/>
    </row>
    <row r="21" spans="1:16" s="40" customFormat="1" ht="15" customHeight="1" thickBot="1" thickTop="1">
      <c r="A21" s="38"/>
      <c r="B21" s="38"/>
      <c r="C21" s="103">
        <v>7</v>
      </c>
      <c r="D21" s="96">
        <v>14</v>
      </c>
      <c r="E21" s="96">
        <v>8</v>
      </c>
      <c r="F21" s="96">
        <v>8</v>
      </c>
      <c r="G21" s="95">
        <v>16</v>
      </c>
      <c r="H21" s="65">
        <f>SUM(D21,E21,F21,G21)</f>
        <v>46</v>
      </c>
      <c r="I21" s="30" t="s">
        <v>17</v>
      </c>
      <c r="J21" s="31" t="s">
        <v>48</v>
      </c>
      <c r="K21" s="91" t="s">
        <v>78</v>
      </c>
      <c r="L21" s="31" t="s">
        <v>35</v>
      </c>
      <c r="M21" s="31">
        <v>10</v>
      </c>
      <c r="N21" s="80">
        <f>SUM('Class.Punti Esor.Squad.Masch'!H21)+('Class.Punti Esor.Tris Masch'!H24)</f>
        <v>1194</v>
      </c>
      <c r="O21" s="34">
        <f>N21/M21</f>
        <v>119.4</v>
      </c>
      <c r="P21" s="41"/>
    </row>
    <row r="22" spans="1:16" s="40" customFormat="1" ht="15" customHeight="1" thickBot="1" thickTop="1">
      <c r="A22" s="38"/>
      <c r="B22" s="38"/>
      <c r="C22" s="103">
        <v>8</v>
      </c>
      <c r="D22" s="95">
        <v>8</v>
      </c>
      <c r="E22" s="96">
        <v>10</v>
      </c>
      <c r="F22" s="95">
        <v>14</v>
      </c>
      <c r="G22" s="95">
        <v>14</v>
      </c>
      <c r="H22" s="65">
        <f>SUM(D22,E22,F22,G22)</f>
        <v>46</v>
      </c>
      <c r="I22" s="30" t="s">
        <v>17</v>
      </c>
      <c r="J22" s="31" t="s">
        <v>56</v>
      </c>
      <c r="K22" s="89" t="s">
        <v>76</v>
      </c>
      <c r="L22" s="31" t="s">
        <v>35</v>
      </c>
      <c r="M22" s="31">
        <v>10</v>
      </c>
      <c r="N22" s="80">
        <f>SUM('Class.Punti Esor.Squad.Masch'!H24)+('Class.Punti Esor.Tris Masch'!H23)</f>
        <v>1188</v>
      </c>
      <c r="O22" s="34">
        <f>N22/M22</f>
        <v>118.8</v>
      </c>
      <c r="P22" s="41"/>
    </row>
    <row r="23" spans="1:16" s="40" customFormat="1" ht="15" customHeight="1" thickBot="1" thickTop="1">
      <c r="A23" s="38"/>
      <c r="B23" s="38"/>
      <c r="C23" s="103">
        <v>9</v>
      </c>
      <c r="D23" s="95">
        <v>6</v>
      </c>
      <c r="E23" s="96">
        <v>12</v>
      </c>
      <c r="F23" s="96">
        <v>10</v>
      </c>
      <c r="G23" s="96">
        <v>18</v>
      </c>
      <c r="H23" s="65">
        <f>SUM(D23,E23,F23,G23)</f>
        <v>46</v>
      </c>
      <c r="I23" s="30" t="s">
        <v>17</v>
      </c>
      <c r="J23" s="31" t="s">
        <v>49</v>
      </c>
      <c r="K23" s="89" t="s">
        <v>69</v>
      </c>
      <c r="L23" s="31" t="s">
        <v>35</v>
      </c>
      <c r="M23" s="31">
        <v>10</v>
      </c>
      <c r="N23" s="80">
        <f>SUM('Class.Punti Esor.Squad.Masch'!H26)+('Class.Punti Esor.Tris Masch'!H22)</f>
        <v>1176</v>
      </c>
      <c r="O23" s="34">
        <f>N23/M23</f>
        <v>117.6</v>
      </c>
      <c r="P23" s="41"/>
    </row>
    <row r="24" spans="1:16" s="40" customFormat="1" ht="15" customHeight="1" thickBot="1" thickTop="1">
      <c r="A24" s="38"/>
      <c r="B24" s="38"/>
      <c r="C24" s="103">
        <v>10</v>
      </c>
      <c r="D24" s="96">
        <v>10</v>
      </c>
      <c r="E24" s="95">
        <v>16</v>
      </c>
      <c r="F24" s="95">
        <v>18</v>
      </c>
      <c r="G24" s="97"/>
      <c r="H24" s="65">
        <f>SUM(D24,E24,F24,G24)</f>
        <v>44</v>
      </c>
      <c r="I24" s="30" t="s">
        <v>17</v>
      </c>
      <c r="J24" s="31" t="s">
        <v>44</v>
      </c>
      <c r="K24" s="89" t="s">
        <v>72</v>
      </c>
      <c r="L24" s="31" t="s">
        <v>41</v>
      </c>
      <c r="M24" s="31">
        <v>10</v>
      </c>
      <c r="N24" s="80">
        <f>SUM('Class.Punti Esor.Squad.Masch'!H23)+('Class.Punti Esor.Tris Masch'!H20)</f>
        <v>1280</v>
      </c>
      <c r="O24" s="34">
        <f>N24/M24</f>
        <v>128</v>
      </c>
      <c r="P24" s="41"/>
    </row>
    <row r="25" spans="1:16" s="40" customFormat="1" ht="15" customHeight="1" thickBot="1" thickTop="1">
      <c r="A25" s="38"/>
      <c r="B25" s="38"/>
      <c r="C25" s="103">
        <v>11</v>
      </c>
      <c r="D25" s="96">
        <v>7</v>
      </c>
      <c r="E25" s="95">
        <v>20</v>
      </c>
      <c r="F25" s="96">
        <v>7</v>
      </c>
      <c r="G25" s="121"/>
      <c r="H25" s="65">
        <f>SUM(D25,E25,F25,G25)</f>
        <v>34</v>
      </c>
      <c r="I25" s="30" t="s">
        <v>17</v>
      </c>
      <c r="J25" s="31" t="s">
        <v>57</v>
      </c>
      <c r="K25" s="92" t="s">
        <v>77</v>
      </c>
      <c r="L25" s="31" t="s">
        <v>35</v>
      </c>
      <c r="M25" s="31">
        <v>10</v>
      </c>
      <c r="N25" s="80">
        <f>SUM('Class.Punti Esor.Squad.Masch'!H25)+('Class.Punti Esor.Tris Masch'!H18)</f>
        <v>1312</v>
      </c>
      <c r="O25" s="34">
        <f>N25/M25</f>
        <v>131.2</v>
      </c>
      <c r="P25" s="41"/>
    </row>
    <row r="26" spans="1:16" s="40" customFormat="1" ht="15" customHeight="1" thickBot="1" thickTop="1">
      <c r="A26" s="38"/>
      <c r="B26" s="38"/>
      <c r="C26" s="103">
        <v>12</v>
      </c>
      <c r="D26" s="95">
        <v>12</v>
      </c>
      <c r="E26" s="95">
        <v>7</v>
      </c>
      <c r="F26" s="95">
        <v>6</v>
      </c>
      <c r="G26" s="97"/>
      <c r="H26" s="65">
        <f>SUM(D26,E26,F26,G26)</f>
        <v>25</v>
      </c>
      <c r="I26" s="30" t="s">
        <v>17</v>
      </c>
      <c r="J26" s="31" t="s">
        <v>33</v>
      </c>
      <c r="K26" s="92" t="s">
        <v>74</v>
      </c>
      <c r="L26" s="31" t="s">
        <v>35</v>
      </c>
      <c r="M26" s="31">
        <v>10</v>
      </c>
      <c r="N26" s="80">
        <f>SUM('Class.Punti Esor.Squad.Masch'!H22)+('Class.Punti Esor.Tris Masch'!H25)</f>
        <v>1142</v>
      </c>
      <c r="O26" s="34">
        <f>N26/M26</f>
        <v>114.2</v>
      </c>
      <c r="P26" s="41"/>
    </row>
    <row r="27" spans="3:16" s="47" customFormat="1" ht="13.5" customHeight="1" thickTop="1">
      <c r="C27" s="83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50"/>
      <c r="O27" s="51"/>
      <c r="P27" s="52"/>
    </row>
    <row r="28" spans="3:16" s="47" customFormat="1" ht="13.5" customHeight="1">
      <c r="C28" s="48"/>
      <c r="D28" s="48"/>
      <c r="E28" s="48"/>
      <c r="F28" s="48"/>
      <c r="G28" s="48"/>
      <c r="H28" s="48"/>
      <c r="I28" s="49"/>
      <c r="J28" s="49"/>
      <c r="K28" s="49"/>
      <c r="L28" s="49"/>
      <c r="M28" s="49"/>
      <c r="N28" s="50"/>
      <c r="O28" s="51"/>
      <c r="P28" s="52"/>
    </row>
    <row r="29" spans="3:16" s="53" customFormat="1" ht="13.5" customHeight="1">
      <c r="C29" s="67"/>
      <c r="D29" s="67"/>
      <c r="E29" s="67"/>
      <c r="F29" s="68" t="s">
        <v>0</v>
      </c>
      <c r="H29" s="54"/>
      <c r="I29" s="55"/>
      <c r="J29" s="55"/>
      <c r="K29" s="56"/>
      <c r="L29" s="55"/>
      <c r="M29" s="55"/>
      <c r="N29" s="57"/>
      <c r="O29" s="58"/>
      <c r="P29" s="52"/>
    </row>
    <row r="30" spans="4:16" s="53" customFormat="1" ht="13.5" customHeight="1">
      <c r="D30" s="54"/>
      <c r="E30" s="54"/>
      <c r="F30" s="54"/>
      <c r="G30" s="54"/>
      <c r="H30" s="54"/>
      <c r="I30" s="55"/>
      <c r="J30" s="55"/>
      <c r="K30" s="56"/>
      <c r="L30" s="55"/>
      <c r="M30" s="55"/>
      <c r="N30" s="57"/>
      <c r="O30" s="58"/>
      <c r="P30" s="52"/>
    </row>
    <row r="31" spans="3:16" s="53" customFormat="1" ht="13.5" customHeight="1">
      <c r="C31" s="54"/>
      <c r="D31" s="54"/>
      <c r="E31" s="54"/>
      <c r="F31" s="54"/>
      <c r="G31" s="54"/>
      <c r="H31" s="54"/>
      <c r="I31" s="55"/>
      <c r="J31" s="55"/>
      <c r="K31" s="56"/>
      <c r="L31" s="55"/>
      <c r="M31" s="55"/>
      <c r="N31" s="57"/>
      <c r="O31" s="58"/>
      <c r="P31" s="52"/>
    </row>
    <row r="32" spans="3:16" s="53" customFormat="1" ht="13.5" customHeight="1">
      <c r="C32" s="54"/>
      <c r="D32" s="54"/>
      <c r="E32" s="54"/>
      <c r="F32" s="54"/>
      <c r="G32" s="54"/>
      <c r="H32" s="54"/>
      <c r="I32" s="55"/>
      <c r="J32" s="55"/>
      <c r="K32" s="56"/>
      <c r="L32" s="55"/>
      <c r="M32" s="55"/>
      <c r="N32" s="57"/>
      <c r="O32" s="58"/>
      <c r="P32" s="52"/>
    </row>
    <row r="33" spans="3:16" s="53" customFormat="1" ht="13.5" customHeight="1">
      <c r="C33" s="54"/>
      <c r="D33" s="54"/>
      <c r="E33" s="54"/>
      <c r="F33" s="54"/>
      <c r="G33" s="54"/>
      <c r="H33" s="54"/>
      <c r="I33" s="55"/>
      <c r="J33" s="55"/>
      <c r="K33" s="56"/>
      <c r="L33" s="55"/>
      <c r="M33" s="55"/>
      <c r="N33" s="57"/>
      <c r="O33" s="58"/>
      <c r="P33" s="52"/>
    </row>
    <row r="34" spans="3:16" s="53" customFormat="1" ht="13.5" customHeight="1">
      <c r="C34" s="54"/>
      <c r="D34" s="54"/>
      <c r="E34" s="54"/>
      <c r="F34" s="54"/>
      <c r="G34" s="54"/>
      <c r="H34" s="54"/>
      <c r="I34" s="55"/>
      <c r="J34" s="55"/>
      <c r="K34" s="56"/>
      <c r="L34" s="55"/>
      <c r="M34" s="55"/>
      <c r="N34" s="57"/>
      <c r="O34" s="58"/>
      <c r="P34" s="52"/>
    </row>
    <row r="35" spans="3:16" s="53" customFormat="1" ht="13.5" customHeight="1">
      <c r="C35" s="54"/>
      <c r="D35" s="54"/>
      <c r="E35" s="54"/>
      <c r="F35" s="54"/>
      <c r="G35" s="54"/>
      <c r="H35" s="54"/>
      <c r="I35" s="55"/>
      <c r="J35" s="55"/>
      <c r="K35" s="56"/>
      <c r="L35" s="55"/>
      <c r="M35" s="55"/>
      <c r="N35" s="57"/>
      <c r="O35" s="58"/>
      <c r="P35" s="52"/>
    </row>
    <row r="36" spans="3:16" s="53" customFormat="1" ht="13.5" customHeight="1">
      <c r="C36" s="54"/>
      <c r="D36" s="54"/>
      <c r="E36" s="54"/>
      <c r="F36" s="54"/>
      <c r="G36" s="54"/>
      <c r="H36" s="54"/>
      <c r="I36" s="55"/>
      <c r="J36" s="55"/>
      <c r="K36" s="56"/>
      <c r="L36" s="55"/>
      <c r="M36" s="55"/>
      <c r="N36" s="57"/>
      <c r="O36" s="58"/>
      <c r="P36" s="52"/>
    </row>
    <row r="37" spans="3:16" s="53" customFormat="1" ht="13.5" customHeight="1">
      <c r="C37" s="54"/>
      <c r="D37" s="54"/>
      <c r="E37" s="54"/>
      <c r="F37" s="54"/>
      <c r="G37" s="54"/>
      <c r="H37" s="54"/>
      <c r="I37" s="55"/>
      <c r="J37" s="55"/>
      <c r="K37" s="56"/>
      <c r="L37" s="55"/>
      <c r="M37" s="55"/>
      <c r="N37" s="57"/>
      <c r="O37" s="58"/>
      <c r="P37" s="52"/>
    </row>
    <row r="38" spans="3:16" s="53" customFormat="1" ht="13.5" customHeight="1">
      <c r="C38" s="54"/>
      <c r="D38" s="54"/>
      <c r="E38" s="54"/>
      <c r="F38" s="54"/>
      <c r="G38" s="54"/>
      <c r="H38" s="54"/>
      <c r="I38" s="55"/>
      <c r="J38" s="55"/>
      <c r="K38" s="56"/>
      <c r="L38" s="55"/>
      <c r="M38" s="55"/>
      <c r="N38" s="57"/>
      <c r="O38" s="58"/>
      <c r="P38" s="52"/>
    </row>
    <row r="39" ht="16.5">
      <c r="C39" s="54"/>
    </row>
  </sheetData>
  <sheetProtection selectLockedCells="1" selectUnlockedCells="1"/>
  <mergeCells count="6">
    <mergeCell ref="C12:C13"/>
    <mergeCell ref="O12:O13"/>
    <mergeCell ref="A2:P5"/>
    <mergeCell ref="A7:O7"/>
    <mergeCell ref="A9:O9"/>
    <mergeCell ref="A10:O10"/>
  </mergeCells>
  <printOptions/>
  <pageMargins left="0" right="0" top="0" bottom="0" header="0.5118110236220472" footer="0.5118110236220472"/>
  <pageSetup horizontalDpi="300" verticalDpi="300" orientation="landscape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 Cioce</cp:lastModifiedBy>
  <cp:lastPrinted>2012-10-24T08:42:12Z</cp:lastPrinted>
  <dcterms:created xsi:type="dcterms:W3CDTF">2012-10-24T08:49:47Z</dcterms:created>
  <dcterms:modified xsi:type="dcterms:W3CDTF">2014-09-30T07:27:45Z</dcterms:modified>
  <cp:category/>
  <cp:version/>
  <cp:contentType/>
  <cp:contentStatus/>
</cp:coreProperties>
</file>