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" yWindow="100" windowWidth="22060" windowHeight="14360" tabRatio="689" firstSheet="2" activeTab="6"/>
  </bookViews>
  <sheets>
    <sheet name="CLASS. SINGOLO" sheetId="1" r:id="rId1"/>
    <sheet name="CLASS. DOPPIO" sheetId="2" r:id="rId2"/>
    <sheet name="CLASS. TRIS" sheetId="3" r:id="rId3"/>
    <sheet name="CLASS. PUNTI SINGOLO" sheetId="4" r:id="rId4"/>
    <sheet name="CLASS. PUNTI DOPPIO" sheetId="5" r:id="rId5"/>
    <sheet name="CLASS. PUNTI TRIS" sheetId="6" r:id="rId6"/>
    <sheet name="CLASS.TOTALE  PUNTI" sheetId="7" r:id="rId7"/>
  </sheets>
  <definedNames/>
  <calcPr fullCalcOnLoad="1"/>
</workbook>
</file>

<file path=xl/sharedStrings.xml><?xml version="1.0" encoding="utf-8"?>
<sst xmlns="http://schemas.openxmlformats.org/spreadsheetml/2006/main" count="841" uniqueCount="161">
  <si>
    <t>ab8558</t>
  </si>
  <si>
    <t>A.S.D. DOLMEN</t>
  </si>
  <si>
    <t>aa6123</t>
  </si>
  <si>
    <t>Allocca Federico</t>
  </si>
  <si>
    <t>Silletti Mario</t>
  </si>
  <si>
    <t>aa5983</t>
  </si>
  <si>
    <t>Tedone Aldino</t>
  </si>
  <si>
    <t>ab8235</t>
  </si>
  <si>
    <t>Loconte Raffaele</t>
  </si>
  <si>
    <t>ab9152</t>
  </si>
  <si>
    <t>Roberto Vincenzo</t>
  </si>
  <si>
    <t>aa6117</t>
  </si>
  <si>
    <t>Claudio Raffaele</t>
  </si>
  <si>
    <t>ac3854</t>
  </si>
  <si>
    <t>Cavallo Gianni</t>
  </si>
  <si>
    <t>ac1895</t>
  </si>
  <si>
    <t>Mandara Cataldo</t>
  </si>
  <si>
    <t>ab8236</t>
  </si>
  <si>
    <t>Punti</t>
  </si>
  <si>
    <t>hdp</t>
  </si>
  <si>
    <t>A.S.D. Dolmen</t>
  </si>
  <si>
    <t>TOTALE</t>
  </si>
  <si>
    <t>A.S.D. Barium</t>
  </si>
  <si>
    <t>Semplice Giuseppe</t>
  </si>
  <si>
    <t>Morizio Maurizio</t>
  </si>
  <si>
    <t>Claudio Angelantonio</t>
  </si>
  <si>
    <t>aa5971</t>
  </si>
  <si>
    <t>ac2745</t>
  </si>
  <si>
    <t>aa5968</t>
  </si>
  <si>
    <t>CLASSIFICA DOPPIO CATEGORIA M/B</t>
  </si>
  <si>
    <t>CLASSIFICA DOPPIO CATEGORIA M/C</t>
  </si>
  <si>
    <t>CLASSIFICA DOPPIO CATEGORIA M/D</t>
  </si>
  <si>
    <t>Pastore Savino</t>
  </si>
  <si>
    <t>Verolino Alessandro</t>
  </si>
  <si>
    <t>Bitetto Francesco</t>
  </si>
  <si>
    <t>Fragassi Francesco</t>
  </si>
  <si>
    <t>Prencipe Antonio</t>
  </si>
  <si>
    <t>CLASSIFICA A PUNTI DOPPIO CATEGORIA M/B</t>
  </si>
  <si>
    <t>CLASSIFICA A PUNTI DOPPIO CATEGORIA M/C</t>
  </si>
  <si>
    <t>M/C</t>
  </si>
  <si>
    <t>M/D</t>
  </si>
  <si>
    <t>CLASSIFICA A PUNTI DOPPIO CATEGORIA M/D</t>
  </si>
  <si>
    <t>B.C. NEW TEAM</t>
  </si>
  <si>
    <t>A.S. BOWLING&amp;MORE</t>
  </si>
  <si>
    <t>REGIONALE DOPPIO DI CATEGORIA 2013</t>
  </si>
  <si>
    <t>REGIONALE DI DOPPIO 2013</t>
  </si>
  <si>
    <t>REGIONALE DI TRIS 2013</t>
  </si>
  <si>
    <t>Cuomo Gaetano</t>
  </si>
  <si>
    <t>Musicco Giovanni</t>
  </si>
  <si>
    <t>ad0108</t>
  </si>
  <si>
    <t>ad1057</t>
  </si>
  <si>
    <t>ac5889</t>
  </si>
  <si>
    <t>aa5973</t>
  </si>
  <si>
    <t>aa5979</t>
  </si>
  <si>
    <t>CLASSIFICA TRIS HDCP</t>
  </si>
  <si>
    <t>CLASSIFICA TRIS SCRATCH</t>
  </si>
  <si>
    <t>CLASSIFICA REGIONALE PER A.S.  2013</t>
  </si>
  <si>
    <t>Cat.B</t>
  </si>
  <si>
    <t>Cat.C</t>
  </si>
  <si>
    <t>Cat.D</t>
  </si>
  <si>
    <t xml:space="preserve">Punti </t>
  </si>
  <si>
    <t>Singolo</t>
  </si>
  <si>
    <t>1 Prova</t>
  </si>
  <si>
    <t>2 Prova</t>
  </si>
  <si>
    <t>Tris Hdcp</t>
  </si>
  <si>
    <t>REGIONALE DI SINGOLO 2013</t>
  </si>
  <si>
    <t>CLASSIFICA A PUNTI SINGOLO CATEGORIA M/B</t>
  </si>
  <si>
    <t>CLASSIFICA A PUNTI SINGOLO CATEGORIA M/C</t>
  </si>
  <si>
    <t>CLASSIFICA A PUNTI SINGOLO CATEGORIA M/D</t>
  </si>
  <si>
    <t>CLASSIFICA SINGOLO CATEGORIA M/B</t>
  </si>
  <si>
    <t>CLASSIFICA SINGOLO CATEGORIA M/C</t>
  </si>
  <si>
    <t>CLASSIFICA SINGOLO CATEGORIA M/D</t>
  </si>
  <si>
    <t>Papagni Gianfranco</t>
  </si>
  <si>
    <t>Vino Luigi</t>
  </si>
  <si>
    <t>ac1967</t>
  </si>
  <si>
    <t>ab2671</t>
  </si>
  <si>
    <t>C</t>
  </si>
  <si>
    <t>D</t>
  </si>
  <si>
    <t>CLASSIFICA A PUNTI TRIS HDCP 1a Prova</t>
  </si>
  <si>
    <t>A.S. DOLMEN</t>
  </si>
  <si>
    <t>TEDONE ALDINO</t>
  </si>
  <si>
    <t>MUROLO FRANCESCO</t>
  </si>
  <si>
    <t>CLASSIFICA A PUNTI TRIS HDCP 2a Prova</t>
  </si>
  <si>
    <t>DELVINO ANGELO</t>
  </si>
  <si>
    <t>A</t>
  </si>
  <si>
    <t>ALLOCCA FEDERICO</t>
  </si>
  <si>
    <t>AB8235</t>
  </si>
  <si>
    <t>AA6123</t>
  </si>
  <si>
    <t>AC4848</t>
  </si>
  <si>
    <t>LOCONTE NICOLA</t>
  </si>
  <si>
    <t>VEROLINO ALESSANDRO</t>
  </si>
  <si>
    <t>LOCONTE RAFFAELE</t>
  </si>
  <si>
    <t>AA5957</t>
  </si>
  <si>
    <t>AD0108</t>
  </si>
  <si>
    <t>AB9152</t>
  </si>
  <si>
    <t>CLAUDIO RAFFAELE</t>
  </si>
  <si>
    <t>AC3854</t>
  </si>
  <si>
    <t>AC2745</t>
  </si>
  <si>
    <t>CLAUDIO ANGELANTONIO</t>
  </si>
  <si>
    <t>AB8357</t>
  </si>
  <si>
    <t>CAVALLO GIANNI</t>
  </si>
  <si>
    <t>TEDONE PIETRO PAOLO</t>
  </si>
  <si>
    <t>COLELLA DOMENICO</t>
  </si>
  <si>
    <t>AC1895</t>
  </si>
  <si>
    <t>AC2374</t>
  </si>
  <si>
    <t>AC2398</t>
  </si>
  <si>
    <t>VICENTI GIUSEPPE</t>
  </si>
  <si>
    <t>MURGOLO GIUSEPPE</t>
  </si>
  <si>
    <t>FRAGASSI FRANCESCO</t>
  </si>
  <si>
    <t>AB8558</t>
  </si>
  <si>
    <t>AA5992</t>
  </si>
  <si>
    <t>AA5973</t>
  </si>
  <si>
    <t>AA5987</t>
  </si>
  <si>
    <t>AA5989</t>
  </si>
  <si>
    <t>AA5936</t>
  </si>
  <si>
    <t>GAGLIARDI PIERLUIGI</t>
  </si>
  <si>
    <t>CIOCE LEONARDO</t>
  </si>
  <si>
    <t>EMILIANO GIUSEPPE</t>
  </si>
  <si>
    <t>ROBERTO VINCENZO</t>
  </si>
  <si>
    <t>AA6117</t>
  </si>
  <si>
    <t>PASTORE VINCENZO</t>
  </si>
  <si>
    <t>AD1057</t>
  </si>
  <si>
    <t>TEDONE GIUSEPPE</t>
  </si>
  <si>
    <t>AB8883</t>
  </si>
  <si>
    <t>SILLETTI MARIO</t>
  </si>
  <si>
    <t>MORIZIO MAURIZIO</t>
  </si>
  <si>
    <t>SEMPLICE GIUSEPPE</t>
  </si>
  <si>
    <t>AA5983</t>
  </si>
  <si>
    <t>AA5971</t>
  </si>
  <si>
    <t>AA5968</t>
  </si>
  <si>
    <t>DI TOMMASO RUGGIERO</t>
  </si>
  <si>
    <t>AA6118</t>
  </si>
  <si>
    <t>LESTINGI GIUSEPPE</t>
  </si>
  <si>
    <t>AA5984</t>
  </si>
  <si>
    <t>Class.</t>
  </si>
  <si>
    <t>Categ.</t>
  </si>
  <si>
    <t>Nome e Cognome</t>
  </si>
  <si>
    <t>Numero</t>
  </si>
  <si>
    <t>Associazione</t>
  </si>
  <si>
    <t>Num.</t>
  </si>
  <si>
    <t>Hcp</t>
  </si>
  <si>
    <t xml:space="preserve">Totale </t>
  </si>
  <si>
    <t>Tot con</t>
  </si>
  <si>
    <t>Media</t>
  </si>
  <si>
    <t>Gioc.</t>
  </si>
  <si>
    <t>Atleta</t>
  </si>
  <si>
    <t>Tessera</t>
  </si>
  <si>
    <t>Sportiva</t>
  </si>
  <si>
    <t>Par.</t>
  </si>
  <si>
    <t>birilli</t>
  </si>
  <si>
    <t>Doppio</t>
  </si>
  <si>
    <t>REGIONALE di TRIS 2012</t>
  </si>
  <si>
    <t>Cioce Leonardo</t>
  </si>
  <si>
    <t>aa5989</t>
  </si>
  <si>
    <t>A.S.D. BARIUM</t>
  </si>
  <si>
    <t>B</t>
  </si>
  <si>
    <t>Murgolo Giuseppe</t>
  </si>
  <si>
    <t>aa5992</t>
  </si>
  <si>
    <t>Lestingi Giuseppe</t>
  </si>
  <si>
    <t>aa5984</t>
  </si>
  <si>
    <t>Vicenti Giuseppe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</si>
</sst>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48">
    <font>
      <sz val="10"/>
      <name val="Arial"/>
      <family val="0"/>
    </font>
    <font>
      <sz val="10"/>
      <name val="Bookman Old Style"/>
      <family val="1"/>
    </font>
    <font>
      <sz val="8"/>
      <name val="Bookman Old Style"/>
      <family val="1"/>
    </font>
    <font>
      <b/>
      <u val="single"/>
      <sz val="16"/>
      <color indexed="12"/>
      <name val="Bookman Old Style"/>
      <family val="1"/>
    </font>
    <font>
      <b/>
      <u val="single"/>
      <sz val="16"/>
      <name val="Bookman Old Style"/>
      <family val="1"/>
    </font>
    <font>
      <b/>
      <sz val="16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b/>
      <u val="single"/>
      <sz val="12"/>
      <color indexed="60"/>
      <name val="Bookman Old Style"/>
      <family val="1"/>
    </font>
    <font>
      <b/>
      <i/>
      <sz val="12"/>
      <color indexed="62"/>
      <name val="Bookman Old Style"/>
      <family val="1"/>
    </font>
    <font>
      <b/>
      <sz val="10"/>
      <name val="Bookman Old Style"/>
      <family val="1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Bookman Old Style"/>
      <family val="1"/>
    </font>
    <font>
      <sz val="9"/>
      <name val="Comic Sans MS"/>
      <family val="4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60"/>
      <name val="Comic Sans MS"/>
      <family val="4"/>
    </font>
    <font>
      <sz val="16"/>
      <name val="Bookman Old Style"/>
      <family val="1"/>
    </font>
    <font>
      <b/>
      <sz val="8"/>
      <name val="Comic Sans MS"/>
      <family val="4"/>
    </font>
    <font>
      <sz val="14"/>
      <name val="Bookman Old Style"/>
      <family val="1"/>
    </font>
    <font>
      <b/>
      <sz val="11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Comic Sans MS"/>
      <family val="4"/>
    </font>
    <font>
      <b/>
      <sz val="9"/>
      <color indexed="62"/>
      <name val="Comic Sans MS"/>
      <family val="4"/>
    </font>
    <font>
      <b/>
      <u val="single"/>
      <sz val="12"/>
      <color indexed="10"/>
      <name val="Bookman Old Style"/>
      <family val="1"/>
    </font>
    <font>
      <u val="single"/>
      <sz val="10"/>
      <color indexed="6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2" borderId="1" applyNumberFormat="0" applyAlignment="0" applyProtection="0"/>
    <xf numFmtId="0" fontId="30" fillId="0" borderId="2" applyNumberFormat="0" applyFill="0" applyAlignment="0" applyProtection="0"/>
    <xf numFmtId="0" fontId="31" fillId="11" borderId="3" applyNumberFormat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32" fillId="3" borderId="1" applyNumberFormat="0" applyAlignment="0" applyProtection="0"/>
    <xf numFmtId="41" fontId="0" fillId="0" borderId="0" applyFill="0" applyBorder="0" applyAlignment="0" applyProtection="0"/>
    <xf numFmtId="0" fontId="33" fillId="8" borderId="0" applyNumberFormat="0" applyBorder="0" applyAlignment="0" applyProtection="0"/>
    <xf numFmtId="0" fontId="0" fillId="4" borderId="4" applyNumberFormat="0" applyFont="0" applyAlignment="0" applyProtection="0"/>
    <xf numFmtId="0" fontId="34" fillId="2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170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18" borderId="10" xfId="0" applyFont="1" applyFill="1" applyBorder="1" applyAlignment="1">
      <alignment horizontal="center" vertical="center"/>
    </xf>
    <xf numFmtId="0" fontId="13" fillId="18" borderId="10" xfId="0" applyFont="1" applyFill="1" applyBorder="1" applyAlignment="1">
      <alignment horizontal="center" vertical="center"/>
    </xf>
    <xf numFmtId="1" fontId="13" fillId="18" borderId="10" xfId="0" applyNumberFormat="1" applyFont="1" applyFill="1" applyBorder="1" applyAlignment="1">
      <alignment horizontal="center" vertical="center"/>
    </xf>
    <xf numFmtId="1" fontId="13" fillId="18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18" borderId="12" xfId="0" applyFont="1" applyFill="1" applyBorder="1" applyAlignment="1">
      <alignment horizontal="center" vertical="center"/>
    </xf>
    <xf numFmtId="0" fontId="13" fillId="18" borderId="12" xfId="0" applyFont="1" applyFill="1" applyBorder="1" applyAlignment="1">
      <alignment horizontal="center" vertical="center"/>
    </xf>
    <xf numFmtId="1" fontId="13" fillId="18" borderId="12" xfId="0" applyNumberFormat="1" applyFont="1" applyFill="1" applyBorder="1" applyAlignment="1">
      <alignment horizontal="center" vertical="center"/>
    </xf>
    <xf numFmtId="1" fontId="13" fillId="18" borderId="13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70" fontId="13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18" borderId="15" xfId="0" applyFont="1" applyFill="1" applyBorder="1" applyAlignment="1">
      <alignment horizontal="center" vertical="center"/>
    </xf>
    <xf numFmtId="0" fontId="15" fillId="19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" fontId="17" fillId="0" borderId="15" xfId="36" applyNumberFormat="1" applyFont="1" applyFill="1" applyBorder="1" applyAlignment="1" applyProtection="1">
      <alignment horizontal="center" vertical="center"/>
      <protection/>
    </xf>
    <xf numFmtId="1" fontId="18" fillId="19" borderId="15" xfId="36" applyNumberFormat="1" applyFont="1" applyFill="1" applyBorder="1" applyAlignment="1" applyProtection="1">
      <alignment horizontal="center" vertical="center"/>
      <protection/>
    </xf>
    <xf numFmtId="170" fontId="19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18" fillId="0" borderId="17" xfId="36" applyNumberFormat="1" applyFont="1" applyFill="1" applyBorder="1" applyAlignment="1" applyProtection="1">
      <alignment horizontal="center" vertical="center"/>
      <protection/>
    </xf>
    <xf numFmtId="170" fontId="2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" fontId="13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0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170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 applyProtection="1">
      <alignment horizontal="center"/>
      <protection locked="0"/>
    </xf>
    <xf numFmtId="0" fontId="24" fillId="0" borderId="17" xfId="0" applyFont="1" applyBorder="1" applyAlignment="1">
      <alignment horizontal="center" vertical="center"/>
    </xf>
    <xf numFmtId="0" fontId="0" fillId="20" borderId="15" xfId="0" applyFont="1" applyFill="1" applyBorder="1" applyAlignment="1" applyProtection="1">
      <alignment horizontal="center"/>
      <protection/>
    </xf>
    <xf numFmtId="0" fontId="17" fillId="20" borderId="15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 vertical="center"/>
    </xf>
    <xf numFmtId="0" fontId="12" fillId="18" borderId="18" xfId="0" applyFont="1" applyFill="1" applyBorder="1" applyAlignment="1">
      <alignment horizontal="center" vertical="center"/>
    </xf>
    <xf numFmtId="0" fontId="12" fillId="21" borderId="10" xfId="0" applyFont="1" applyFill="1" applyBorder="1" applyAlignment="1">
      <alignment horizontal="center" vertical="center"/>
    </xf>
    <xf numFmtId="1" fontId="13" fillId="18" borderId="10" xfId="0" applyNumberFormat="1" applyFont="1" applyFill="1" applyBorder="1" applyAlignment="1">
      <alignment vertical="center"/>
    </xf>
    <xf numFmtId="0" fontId="12" fillId="18" borderId="19" xfId="0" applyFont="1" applyFill="1" applyBorder="1" applyAlignment="1">
      <alignment horizontal="center" vertical="center"/>
    </xf>
    <xf numFmtId="0" fontId="12" fillId="21" borderId="12" xfId="0" applyFont="1" applyFill="1" applyBorder="1" applyAlignment="1">
      <alignment horizontal="center" vertical="center"/>
    </xf>
    <xf numFmtId="0" fontId="12" fillId="22" borderId="15" xfId="0" applyFont="1" applyFill="1" applyBorder="1" applyAlignment="1">
      <alignment horizontal="center" vertical="center"/>
    </xf>
    <xf numFmtId="0" fontId="15" fillId="19" borderId="20" xfId="0" applyFont="1" applyFill="1" applyBorder="1" applyAlignment="1">
      <alignment horizontal="center" vertical="center"/>
    </xf>
    <xf numFmtId="170" fontId="15" fillId="0" borderId="15" xfId="0" applyNumberFormat="1" applyFont="1" applyBorder="1" applyAlignment="1">
      <alignment horizontal="center" vertical="center"/>
    </xf>
    <xf numFmtId="0" fontId="15" fillId="19" borderId="21" xfId="0" applyFont="1" applyFill="1" applyBorder="1" applyAlignment="1">
      <alignment horizontal="center" vertical="center"/>
    </xf>
    <xf numFmtId="170" fontId="13" fillId="0" borderId="0" xfId="0" applyNumberFormat="1" applyFont="1" applyFill="1" applyBorder="1" applyAlignment="1">
      <alignment horizontal="center" vertical="center"/>
    </xf>
    <xf numFmtId="170" fontId="13" fillId="0" borderId="0" xfId="0" applyNumberFormat="1" applyFont="1" applyBorder="1" applyAlignment="1">
      <alignment horizontal="center" vertical="center"/>
    </xf>
    <xf numFmtId="1" fontId="26" fillId="19" borderId="15" xfId="36" applyNumberFormat="1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20" borderId="15" xfId="0" applyFont="1" applyFill="1" applyBorder="1" applyAlignment="1" applyProtection="1">
      <alignment horizontal="center" vertical="center"/>
      <protection locked="0"/>
    </xf>
    <xf numFmtId="0" fontId="13" fillId="20" borderId="22" xfId="0" applyFont="1" applyFill="1" applyBorder="1" applyAlignment="1" applyProtection="1">
      <alignment horizontal="center" vertical="center"/>
      <protection locked="0"/>
    </xf>
    <xf numFmtId="1" fontId="12" fillId="22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12" fillId="18" borderId="23" xfId="0" applyFont="1" applyFill="1" applyBorder="1" applyAlignment="1">
      <alignment horizontal="center" vertical="center"/>
    </xf>
    <xf numFmtId="0" fontId="12" fillId="18" borderId="24" xfId="0" applyFont="1" applyFill="1" applyBorder="1" applyAlignment="1">
      <alignment horizontal="center" vertical="center"/>
    </xf>
    <xf numFmtId="0" fontId="12" fillId="18" borderId="0" xfId="0" applyFont="1" applyFill="1" applyBorder="1" applyAlignment="1">
      <alignment horizontal="center" vertical="center"/>
    </xf>
    <xf numFmtId="0" fontId="12" fillId="18" borderId="25" xfId="0" applyFont="1" applyFill="1" applyBorder="1" applyAlignment="1">
      <alignment horizontal="center" vertical="center"/>
    </xf>
    <xf numFmtId="0" fontId="44" fillId="18" borderId="24" xfId="0" applyFont="1" applyFill="1" applyBorder="1" applyAlignment="1">
      <alignment horizontal="center" vertical="center"/>
    </xf>
    <xf numFmtId="0" fontId="45" fillId="18" borderId="2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7" fillId="0" borderId="0" xfId="3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/>
      <protection locked="0"/>
    </xf>
    <xf numFmtId="1" fontId="18" fillId="0" borderId="0" xfId="36" applyNumberFormat="1" applyFont="1" applyFill="1" applyBorder="1" applyAlignment="1" applyProtection="1">
      <alignment horizontal="center" vertical="center"/>
      <protection/>
    </xf>
    <xf numFmtId="170" fontId="19" fillId="0" borderId="0" xfId="0" applyNumberFormat="1" applyFont="1" applyFill="1" applyBorder="1" applyAlignment="1">
      <alignment horizontal="center" vertical="center"/>
    </xf>
    <xf numFmtId="1" fontId="46" fillId="0" borderId="0" xfId="0" applyNumberFormat="1" applyFont="1" applyBorder="1" applyAlignment="1">
      <alignment horizontal="center" vertical="center"/>
    </xf>
    <xf numFmtId="0" fontId="12" fillId="18" borderId="27" xfId="0" applyFont="1" applyFill="1" applyBorder="1" applyAlignment="1">
      <alignment horizontal="center" vertical="center"/>
    </xf>
    <xf numFmtId="170" fontId="13" fillId="23" borderId="2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0" fontId="13" fillId="24" borderId="2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" fontId="18" fillId="19" borderId="15" xfId="36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>
      <alignment horizontal="center" vertical="center"/>
    </xf>
    <xf numFmtId="0" fontId="13" fillId="18" borderId="29" xfId="0" applyFont="1" applyFill="1" applyBorder="1" applyAlignment="1">
      <alignment horizontal="center" vertical="center"/>
    </xf>
    <xf numFmtId="170" fontId="13" fillId="25" borderId="28" xfId="0" applyNumberFormat="1" applyFont="1" applyFill="1" applyBorder="1" applyAlignment="1">
      <alignment horizontal="center" vertical="center"/>
    </xf>
    <xf numFmtId="0" fontId="12" fillId="18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2" fillId="18" borderId="20" xfId="0" applyFont="1" applyFill="1" applyBorder="1" applyAlignment="1">
      <alignment horizontal="center" vertical="center"/>
    </xf>
    <xf numFmtId="0" fontId="12" fillId="18" borderId="21" xfId="0" applyFont="1" applyFill="1" applyBorder="1" applyAlignment="1">
      <alignment horizontal="center" vertical="center"/>
    </xf>
    <xf numFmtId="170" fontId="13" fillId="18" borderId="28" xfId="0" applyNumberFormat="1" applyFont="1" applyFill="1" applyBorder="1" applyAlignment="1">
      <alignment horizontal="center" vertical="center"/>
    </xf>
    <xf numFmtId="0" fontId="12" fillId="18" borderId="29" xfId="0" applyFont="1" applyFill="1" applyBorder="1" applyAlignment="1">
      <alignment horizontal="center" vertical="center"/>
    </xf>
    <xf numFmtId="0" fontId="12" fillId="21" borderId="10" xfId="0" applyFont="1" applyFill="1" applyBorder="1" applyAlignment="1">
      <alignment horizontal="center" vertical="center"/>
    </xf>
    <xf numFmtId="0" fontId="12" fillId="21" borderId="12" xfId="0" applyFont="1" applyFill="1" applyBorder="1" applyAlignment="1">
      <alignment horizontal="center" vertical="center"/>
    </xf>
    <xf numFmtId="1" fontId="12" fillId="22" borderId="15" xfId="0" applyNumberFormat="1" applyFont="1" applyFill="1" applyBorder="1" applyAlignment="1">
      <alignment horizontal="center" vertical="center"/>
    </xf>
    <xf numFmtId="0" fontId="12" fillId="22" borderId="15" xfId="0" applyFont="1" applyFill="1" applyBorder="1" applyAlignment="1">
      <alignment horizontal="center" vertical="center"/>
    </xf>
    <xf numFmtId="0" fontId="12" fillId="18" borderId="30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horizontal="center" vertical="center"/>
    </xf>
    <xf numFmtId="0" fontId="12" fillId="18" borderId="12" xfId="0" applyFont="1" applyFill="1" applyBorder="1" applyAlignment="1">
      <alignment horizontal="center" vertical="center"/>
    </xf>
    <xf numFmtId="0" fontId="12" fillId="18" borderId="24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</xdr:row>
      <xdr:rowOff>123825</xdr:rowOff>
    </xdr:from>
    <xdr:to>
      <xdr:col>9</xdr:col>
      <xdr:colOff>9525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8097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0</xdr:rowOff>
    </xdr:from>
    <xdr:to>
      <xdr:col>3</xdr:col>
      <xdr:colOff>85725</xdr:colOff>
      <xdr:row>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7150"/>
          <a:ext cx="1057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</xdr:row>
      <xdr:rowOff>142875</xdr:rowOff>
    </xdr:from>
    <xdr:to>
      <xdr:col>5</xdr:col>
      <xdr:colOff>962025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20002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2</xdr:row>
      <xdr:rowOff>28575</xdr:rowOff>
    </xdr:from>
    <xdr:to>
      <xdr:col>3</xdr:col>
      <xdr:colOff>1571625</xdr:colOff>
      <xdr:row>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5450" y="238125"/>
          <a:ext cx="876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2</xdr:row>
      <xdr:rowOff>0</xdr:rowOff>
    </xdr:from>
    <xdr:to>
      <xdr:col>12</xdr:col>
      <xdr:colOff>104775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209550"/>
          <a:ext cx="1371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66675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1</xdr:row>
      <xdr:rowOff>104775</xdr:rowOff>
    </xdr:from>
    <xdr:to>
      <xdr:col>8</xdr:col>
      <xdr:colOff>295275</xdr:colOff>
      <xdr:row>4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16192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933450</xdr:colOff>
      <xdr:row>2</xdr:row>
      <xdr:rowOff>47625</xdr:rowOff>
    </xdr:from>
    <xdr:to>
      <xdr:col>5</xdr:col>
      <xdr:colOff>85725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257175"/>
          <a:ext cx="847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2</xdr:row>
      <xdr:rowOff>0</xdr:rowOff>
    </xdr:from>
    <xdr:to>
      <xdr:col>11</xdr:col>
      <xdr:colOff>104775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209550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3</xdr:col>
      <xdr:colOff>38100</xdr:colOff>
      <xdr:row>4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923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1</xdr:row>
      <xdr:rowOff>104775</xdr:rowOff>
    </xdr:from>
    <xdr:to>
      <xdr:col>8</xdr:col>
      <xdr:colOff>295275</xdr:colOff>
      <xdr:row>4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16192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933450</xdr:colOff>
      <xdr:row>2</xdr:row>
      <xdr:rowOff>47625</xdr:rowOff>
    </xdr:from>
    <xdr:to>
      <xdr:col>5</xdr:col>
      <xdr:colOff>85725</xdr:colOff>
      <xdr:row>4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257175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38100</xdr:rowOff>
    </xdr:from>
    <xdr:to>
      <xdr:col>10</xdr:col>
      <xdr:colOff>428625</xdr:colOff>
      <xdr:row>4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5250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333375</xdr:colOff>
      <xdr:row>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42875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3</xdr:col>
      <xdr:colOff>190500</xdr:colOff>
      <xdr:row>4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1</xdr:row>
      <xdr:rowOff>142875</xdr:rowOff>
    </xdr:from>
    <xdr:to>
      <xdr:col>5</xdr:col>
      <xdr:colOff>1028700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6925" y="200025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38100</xdr:rowOff>
    </xdr:from>
    <xdr:to>
      <xdr:col>10</xdr:col>
      <xdr:colOff>409575</xdr:colOff>
      <xdr:row>4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95250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333375</xdr:colOff>
      <xdr:row>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142875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3</xdr:col>
      <xdr:colOff>190500</xdr:colOff>
      <xdr:row>4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</xdr:row>
      <xdr:rowOff>142875</xdr:rowOff>
    </xdr:from>
    <xdr:to>
      <xdr:col>5</xdr:col>
      <xdr:colOff>1028700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00025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</xdr:row>
      <xdr:rowOff>104775</xdr:rowOff>
    </xdr:from>
    <xdr:to>
      <xdr:col>11</xdr:col>
      <xdr:colOff>409575</xdr:colOff>
      <xdr:row>4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161925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47625</xdr:rowOff>
    </xdr:from>
    <xdr:to>
      <xdr:col>3</xdr:col>
      <xdr:colOff>171450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7625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1</xdr:row>
      <xdr:rowOff>85725</xdr:rowOff>
    </xdr:from>
    <xdr:to>
      <xdr:col>8</xdr:col>
      <xdr:colOff>457200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142875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</xdr:row>
      <xdr:rowOff>114300</xdr:rowOff>
    </xdr:from>
    <xdr:to>
      <xdr:col>6</xdr:col>
      <xdr:colOff>590550</xdr:colOff>
      <xdr:row>4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171450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3</xdr:col>
      <xdr:colOff>419100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904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1</xdr:row>
      <xdr:rowOff>104775</xdr:rowOff>
    </xdr:from>
    <xdr:to>
      <xdr:col>10</xdr:col>
      <xdr:colOff>419100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161925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1</xdr:row>
      <xdr:rowOff>142875</xdr:rowOff>
    </xdr:from>
    <xdr:to>
      <xdr:col>7</xdr:col>
      <xdr:colOff>85725</xdr:colOff>
      <xdr:row>4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000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1</xdr:row>
      <xdr:rowOff>104775</xdr:rowOff>
    </xdr:from>
    <xdr:to>
      <xdr:col>12</xdr:col>
      <xdr:colOff>1295400</xdr:colOff>
      <xdr:row>4</xdr:row>
      <xdr:rowOff>114300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57775" y="1619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DZ52"/>
  <sheetViews>
    <sheetView zoomScalePageLayoutView="0" workbookViewId="0" topLeftCell="A12">
      <selection activeCell="L43" sqref="L43"/>
    </sheetView>
  </sheetViews>
  <sheetFormatPr defaultColWidth="11.421875" defaultRowHeight="12.75"/>
  <cols>
    <col min="1" max="1" width="2.7109375" style="1" customWidth="1"/>
    <col min="2" max="2" width="5.7109375" style="2" customWidth="1"/>
    <col min="3" max="3" width="6.7109375" style="2" customWidth="1"/>
    <col min="4" max="4" width="25.7109375" style="2" customWidth="1"/>
    <col min="5" max="5" width="8.7109375" style="2" customWidth="1"/>
    <col min="6" max="6" width="25.7109375" style="2" customWidth="1"/>
    <col min="7" max="7" width="5.7109375" style="2" customWidth="1"/>
    <col min="8" max="8" width="8.7109375" style="3" customWidth="1"/>
    <col min="9" max="9" width="8.7109375" style="4" customWidth="1"/>
    <col min="10" max="10" width="2.7109375" style="5" customWidth="1"/>
    <col min="11" max="11" width="4.7109375" style="1" customWidth="1"/>
    <col min="12" max="16384" width="9.140625" style="1" customWidth="1"/>
  </cols>
  <sheetData>
    <row r="1" ht="4.5" customHeight="1"/>
    <row r="2" spans="1:10" ht="12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2">
      <c r="A3" s="118"/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2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2">
      <c r="A5" s="118"/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2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2" s="9" customFormat="1" ht="19.5" customHeight="1">
      <c r="A7" s="119" t="s">
        <v>44</v>
      </c>
      <c r="B7" s="119"/>
      <c r="C7" s="119"/>
      <c r="D7" s="119"/>
      <c r="E7" s="119"/>
      <c r="F7" s="119"/>
      <c r="G7" s="119"/>
      <c r="H7" s="119"/>
      <c r="I7" s="119"/>
      <c r="J7" s="119"/>
      <c r="K7" s="8"/>
      <c r="L7" s="8"/>
    </row>
    <row r="8" spans="8:10" s="2" customFormat="1" ht="9.75" customHeight="1">
      <c r="H8" s="3"/>
      <c r="I8" s="4"/>
      <c r="J8" s="10"/>
    </row>
    <row r="9" spans="2:10" s="11" customFormat="1" ht="9.75" customHeight="1">
      <c r="B9" s="12"/>
      <c r="C9" s="13"/>
      <c r="D9" s="13"/>
      <c r="E9" s="14"/>
      <c r="F9" s="20"/>
      <c r="H9" s="15"/>
      <c r="I9" s="16"/>
      <c r="J9" s="5"/>
    </row>
    <row r="10" spans="2:11" ht="9.75" customHeight="1">
      <c r="B10" s="13"/>
      <c r="C10" s="13"/>
      <c r="D10" s="13"/>
      <c r="E10" s="13"/>
      <c r="F10" s="13"/>
      <c r="G10" s="13"/>
      <c r="H10" s="17"/>
      <c r="K10" s="18"/>
    </row>
    <row r="11" spans="2:10" s="11" customFormat="1" ht="9.75" customHeight="1">
      <c r="B11" s="19"/>
      <c r="C11" s="20"/>
      <c r="D11" s="21"/>
      <c r="E11" s="20"/>
      <c r="F11" s="20"/>
      <c r="H11" s="22"/>
      <c r="I11" s="16"/>
      <c r="J11" s="5"/>
    </row>
    <row r="12" spans="1:12" s="11" customFormat="1" ht="15" customHeight="1">
      <c r="A12" s="113" t="s">
        <v>69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24"/>
      <c r="L12" s="24"/>
    </row>
    <row r="13" spans="6:11" s="11" customFormat="1" ht="15" customHeight="1">
      <c r="F13" s="20"/>
      <c r="K13" s="26"/>
    </row>
    <row r="14" spans="2:10" s="11" customFormat="1" ht="12.75" customHeight="1">
      <c r="B14" s="120"/>
      <c r="C14" s="120"/>
      <c r="D14" s="120"/>
      <c r="E14" s="120"/>
      <c r="F14" s="120"/>
      <c r="G14" s="120"/>
      <c r="H14" s="120"/>
      <c r="I14" s="120"/>
      <c r="J14" s="28"/>
    </row>
    <row r="15" ht="9.75" customHeight="1" thickBot="1"/>
    <row r="16" spans="2:10" s="29" customFormat="1" ht="19.5" customHeight="1" thickBot="1">
      <c r="B16" s="114" t="s">
        <v>134</v>
      </c>
      <c r="C16" s="30" t="s">
        <v>135</v>
      </c>
      <c r="D16" s="31" t="s">
        <v>136</v>
      </c>
      <c r="E16" s="31" t="s">
        <v>137</v>
      </c>
      <c r="F16" s="31" t="s">
        <v>138</v>
      </c>
      <c r="G16" s="31" t="s">
        <v>139</v>
      </c>
      <c r="H16" s="32" t="s">
        <v>141</v>
      </c>
      <c r="I16" s="117" t="s">
        <v>143</v>
      </c>
      <c r="J16" s="34"/>
    </row>
    <row r="17" spans="2:10" s="29" customFormat="1" ht="19.5" customHeight="1" thickBot="1">
      <c r="B17" s="114"/>
      <c r="C17" s="35" t="s">
        <v>144</v>
      </c>
      <c r="D17" s="36" t="s">
        <v>145</v>
      </c>
      <c r="E17" s="36" t="s">
        <v>146</v>
      </c>
      <c r="F17" s="36" t="s">
        <v>147</v>
      </c>
      <c r="G17" s="36" t="s">
        <v>148</v>
      </c>
      <c r="H17" s="37" t="s">
        <v>149</v>
      </c>
      <c r="I17" s="117"/>
      <c r="J17" s="34"/>
    </row>
    <row r="18" spans="2:10" s="29" customFormat="1" ht="6" customHeight="1" thickBot="1">
      <c r="B18" s="39"/>
      <c r="C18" s="39"/>
      <c r="D18" s="40"/>
      <c r="E18" s="40"/>
      <c r="F18" s="40"/>
      <c r="G18" s="40"/>
      <c r="H18" s="41"/>
      <c r="I18" s="42"/>
      <c r="J18" s="34"/>
    </row>
    <row r="19" spans="1:130" s="52" customFormat="1" ht="18" customHeight="1" thickBot="1" thickTop="1">
      <c r="A19" s="43"/>
      <c r="B19" s="44">
        <v>1</v>
      </c>
      <c r="C19" s="45" t="s">
        <v>155</v>
      </c>
      <c r="D19" s="46" t="s">
        <v>25</v>
      </c>
      <c r="E19" s="98" t="s">
        <v>27</v>
      </c>
      <c r="F19" s="99" t="s">
        <v>1</v>
      </c>
      <c r="G19" s="46">
        <v>8</v>
      </c>
      <c r="H19" s="47">
        <v>1771</v>
      </c>
      <c r="I19" s="49">
        <f aca="true" t="shared" si="0" ref="I19:I24">H19/G19</f>
        <v>221.375</v>
      </c>
      <c r="J19" s="5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</row>
    <row r="20" spans="1:130" s="52" customFormat="1" ht="18" customHeight="1" thickBot="1" thickTop="1">
      <c r="A20" s="43"/>
      <c r="B20" s="44">
        <v>2</v>
      </c>
      <c r="C20" s="45" t="s">
        <v>155</v>
      </c>
      <c r="D20" s="46" t="s">
        <v>6</v>
      </c>
      <c r="E20" s="95" t="s">
        <v>7</v>
      </c>
      <c r="F20" s="99" t="s">
        <v>1</v>
      </c>
      <c r="G20" s="46">
        <v>8</v>
      </c>
      <c r="H20" s="47">
        <v>1560</v>
      </c>
      <c r="I20" s="49">
        <f t="shared" si="0"/>
        <v>195</v>
      </c>
      <c r="J20" s="50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</row>
    <row r="21" spans="1:13" s="54" customFormat="1" ht="18" customHeight="1" thickBot="1" thickTop="1">
      <c r="A21" s="14"/>
      <c r="B21" s="44">
        <v>3</v>
      </c>
      <c r="C21" s="45" t="s">
        <v>155</v>
      </c>
      <c r="D21" s="46" t="s">
        <v>8</v>
      </c>
      <c r="E21" s="95" t="s">
        <v>9</v>
      </c>
      <c r="F21" s="99" t="s">
        <v>1</v>
      </c>
      <c r="G21" s="46">
        <v>8</v>
      </c>
      <c r="H21" s="47">
        <v>1549</v>
      </c>
      <c r="I21" s="49">
        <f t="shared" si="0"/>
        <v>193.625</v>
      </c>
      <c r="J21" s="53"/>
      <c r="L21" s="55"/>
      <c r="M21" s="56"/>
    </row>
    <row r="22" spans="1:13" s="54" customFormat="1" ht="18" customHeight="1" thickBot="1" thickTop="1">
      <c r="A22" s="14"/>
      <c r="B22" s="44">
        <v>4</v>
      </c>
      <c r="C22" s="45" t="s">
        <v>155</v>
      </c>
      <c r="D22" s="46" t="s">
        <v>152</v>
      </c>
      <c r="E22" s="94" t="s">
        <v>153</v>
      </c>
      <c r="F22" s="99" t="s">
        <v>154</v>
      </c>
      <c r="G22" s="46">
        <v>8</v>
      </c>
      <c r="H22" s="47">
        <v>1492</v>
      </c>
      <c r="I22" s="49">
        <f t="shared" si="0"/>
        <v>186.5</v>
      </c>
      <c r="J22" s="57"/>
      <c r="L22" s="55"/>
      <c r="M22" s="56"/>
    </row>
    <row r="23" spans="1:13" s="54" customFormat="1" ht="18" customHeight="1" thickBot="1" thickTop="1">
      <c r="A23" s="14"/>
      <c r="B23" s="44">
        <v>5</v>
      </c>
      <c r="C23" s="45" t="s">
        <v>155</v>
      </c>
      <c r="D23" s="46" t="s">
        <v>12</v>
      </c>
      <c r="E23" s="95" t="s">
        <v>13</v>
      </c>
      <c r="F23" s="99" t="s">
        <v>1</v>
      </c>
      <c r="G23" s="46">
        <v>8</v>
      </c>
      <c r="H23" s="47">
        <v>1440</v>
      </c>
      <c r="I23" s="49">
        <f t="shared" si="0"/>
        <v>180</v>
      </c>
      <c r="J23" s="53"/>
      <c r="L23" s="55"/>
      <c r="M23" s="56"/>
    </row>
    <row r="24" spans="1:13" s="54" customFormat="1" ht="18" customHeight="1" thickBot="1" thickTop="1">
      <c r="A24" s="14"/>
      <c r="B24" s="44">
        <v>6</v>
      </c>
      <c r="C24" s="45" t="s">
        <v>155</v>
      </c>
      <c r="D24" s="46" t="s">
        <v>156</v>
      </c>
      <c r="E24" s="94" t="s">
        <v>157</v>
      </c>
      <c r="F24" s="46" t="s">
        <v>154</v>
      </c>
      <c r="G24" s="46">
        <v>8</v>
      </c>
      <c r="H24" s="47">
        <v>1364</v>
      </c>
      <c r="I24" s="49">
        <f t="shared" si="0"/>
        <v>170.5</v>
      </c>
      <c r="J24" s="57"/>
      <c r="L24" s="56"/>
      <c r="M24" s="56"/>
    </row>
    <row r="25" spans="2:10" s="58" customFormat="1" ht="13.5" customHeight="1" thickTop="1">
      <c r="B25" s="59"/>
      <c r="C25" s="60"/>
      <c r="D25" s="60"/>
      <c r="E25" s="60"/>
      <c r="F25" s="60"/>
      <c r="G25" s="60"/>
      <c r="H25" s="61"/>
      <c r="I25" s="63"/>
      <c r="J25" s="64"/>
    </row>
    <row r="26" spans="2:10" s="58" customFormat="1" ht="13.5" customHeight="1">
      <c r="B26" s="59"/>
      <c r="C26" s="60"/>
      <c r="D26" s="60"/>
      <c r="E26" s="60"/>
      <c r="F26" s="60"/>
      <c r="G26" s="60"/>
      <c r="H26" s="61"/>
      <c r="I26" s="63"/>
      <c r="J26" s="64"/>
    </row>
    <row r="27" spans="1:10" s="58" customFormat="1" ht="15" customHeight="1">
      <c r="A27" s="113" t="s">
        <v>70</v>
      </c>
      <c r="B27" s="113"/>
      <c r="C27" s="113"/>
      <c r="D27" s="113"/>
      <c r="E27" s="113"/>
      <c r="F27" s="113"/>
      <c r="G27" s="113"/>
      <c r="H27" s="113"/>
      <c r="I27" s="113"/>
      <c r="J27" s="113"/>
    </row>
    <row r="28" spans="1:11" s="58" customFormat="1" ht="1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65"/>
    </row>
    <row r="29" spans="2:10" s="58" customFormat="1" ht="13.5" customHeight="1" thickBot="1">
      <c r="B29" s="59"/>
      <c r="C29" s="60"/>
      <c r="D29" s="60"/>
      <c r="E29" s="60"/>
      <c r="F29" s="60"/>
      <c r="G29" s="60"/>
      <c r="H29" s="61"/>
      <c r="I29" s="63"/>
      <c r="J29" s="64"/>
    </row>
    <row r="30" spans="2:10" s="58" customFormat="1" ht="19.5" customHeight="1" thickBot="1">
      <c r="B30" s="114" t="s">
        <v>134</v>
      </c>
      <c r="C30" s="30" t="s">
        <v>135</v>
      </c>
      <c r="D30" s="31" t="s">
        <v>136</v>
      </c>
      <c r="E30" s="31" t="s">
        <v>137</v>
      </c>
      <c r="F30" s="31" t="s">
        <v>138</v>
      </c>
      <c r="G30" s="31" t="s">
        <v>139</v>
      </c>
      <c r="H30" s="32" t="s">
        <v>141</v>
      </c>
      <c r="I30" s="115" t="s">
        <v>143</v>
      </c>
      <c r="J30" s="64"/>
    </row>
    <row r="31" spans="2:10" s="58" customFormat="1" ht="19.5" customHeight="1" thickBot="1">
      <c r="B31" s="114"/>
      <c r="C31" s="35" t="s">
        <v>144</v>
      </c>
      <c r="D31" s="36" t="s">
        <v>145</v>
      </c>
      <c r="E31" s="36" t="s">
        <v>146</v>
      </c>
      <c r="F31" s="36" t="s">
        <v>147</v>
      </c>
      <c r="G31" s="36" t="s">
        <v>148</v>
      </c>
      <c r="H31" s="37" t="s">
        <v>149</v>
      </c>
      <c r="I31" s="115"/>
      <c r="J31" s="64"/>
    </row>
    <row r="32" spans="2:10" s="58" customFormat="1" ht="6" customHeight="1" thickBot="1">
      <c r="B32" s="59"/>
      <c r="C32" s="60"/>
      <c r="D32" s="60"/>
      <c r="E32" s="60"/>
      <c r="F32" s="60"/>
      <c r="G32" s="60"/>
      <c r="H32" s="41"/>
      <c r="I32" s="63"/>
      <c r="J32" s="64"/>
    </row>
    <row r="33" spans="2:10" s="58" customFormat="1" ht="18" customHeight="1" thickBot="1" thickTop="1">
      <c r="B33" s="44">
        <v>1</v>
      </c>
      <c r="C33" s="45" t="s">
        <v>76</v>
      </c>
      <c r="D33" s="46" t="s">
        <v>160</v>
      </c>
      <c r="E33" s="95" t="s">
        <v>0</v>
      </c>
      <c r="F33" s="99" t="s">
        <v>154</v>
      </c>
      <c r="G33" s="46">
        <v>8</v>
      </c>
      <c r="H33" s="47">
        <v>1566</v>
      </c>
      <c r="I33" s="49">
        <f aca="true" t="shared" si="1" ref="I33:I38">H33/G33</f>
        <v>195.75</v>
      </c>
      <c r="J33" s="64"/>
    </row>
    <row r="34" spans="2:10" s="58" customFormat="1" ht="18" customHeight="1" thickBot="1" thickTop="1">
      <c r="B34" s="44">
        <v>2</v>
      </c>
      <c r="C34" s="45" t="s">
        <v>76</v>
      </c>
      <c r="D34" s="46" t="s">
        <v>35</v>
      </c>
      <c r="E34" s="96" t="s">
        <v>52</v>
      </c>
      <c r="F34" s="99" t="s">
        <v>154</v>
      </c>
      <c r="G34" s="46">
        <v>8</v>
      </c>
      <c r="H34" s="47">
        <v>1507</v>
      </c>
      <c r="I34" s="49">
        <f t="shared" si="1"/>
        <v>188.375</v>
      </c>
      <c r="J34" s="64"/>
    </row>
    <row r="35" spans="2:10" s="58" customFormat="1" ht="18" customHeight="1" thickBot="1" thickTop="1">
      <c r="B35" s="44">
        <v>3</v>
      </c>
      <c r="C35" s="45" t="s">
        <v>76</v>
      </c>
      <c r="D35" s="46" t="s">
        <v>10</v>
      </c>
      <c r="E35" s="95" t="s">
        <v>11</v>
      </c>
      <c r="F35" s="99" t="s">
        <v>1</v>
      </c>
      <c r="G35" s="46">
        <v>8</v>
      </c>
      <c r="H35" s="47">
        <v>1446</v>
      </c>
      <c r="I35" s="49">
        <f t="shared" si="1"/>
        <v>180.75</v>
      </c>
      <c r="J35" s="64"/>
    </row>
    <row r="36" spans="2:10" s="58" customFormat="1" ht="18" customHeight="1" thickBot="1" thickTop="1">
      <c r="B36" s="44">
        <v>4</v>
      </c>
      <c r="C36" s="45" t="s">
        <v>76</v>
      </c>
      <c r="D36" s="46" t="s">
        <v>36</v>
      </c>
      <c r="E36" s="95" t="s">
        <v>53</v>
      </c>
      <c r="F36" s="99" t="s">
        <v>154</v>
      </c>
      <c r="G36" s="46">
        <v>8</v>
      </c>
      <c r="H36" s="47">
        <v>1388</v>
      </c>
      <c r="I36" s="49">
        <f t="shared" si="1"/>
        <v>173.5</v>
      </c>
      <c r="J36" s="64"/>
    </row>
    <row r="37" spans="2:10" s="58" customFormat="1" ht="18" customHeight="1" thickBot="1" thickTop="1">
      <c r="B37" s="44">
        <v>5</v>
      </c>
      <c r="C37" s="45" t="s">
        <v>76</v>
      </c>
      <c r="D37" s="46" t="s">
        <v>24</v>
      </c>
      <c r="E37" s="94" t="s">
        <v>26</v>
      </c>
      <c r="F37" s="99" t="s">
        <v>154</v>
      </c>
      <c r="G37" s="46">
        <v>8</v>
      </c>
      <c r="H37" s="47">
        <v>1332</v>
      </c>
      <c r="I37" s="49">
        <f t="shared" si="1"/>
        <v>166.5</v>
      </c>
      <c r="J37" s="64"/>
    </row>
    <row r="38" spans="2:10" s="58" customFormat="1" ht="18" customHeight="1" thickBot="1" thickTop="1">
      <c r="B38" s="44">
        <v>6</v>
      </c>
      <c r="C38" s="45" t="s">
        <v>76</v>
      </c>
      <c r="D38" s="46" t="s">
        <v>3</v>
      </c>
      <c r="E38" s="95" t="s">
        <v>2</v>
      </c>
      <c r="F38" s="46" t="s">
        <v>1</v>
      </c>
      <c r="G38" s="46">
        <v>8</v>
      </c>
      <c r="H38" s="47">
        <v>1440</v>
      </c>
      <c r="I38" s="49">
        <f t="shared" si="1"/>
        <v>180</v>
      </c>
      <c r="J38" s="64"/>
    </row>
    <row r="39" spans="2:10" s="58" customFormat="1" ht="13.5" customHeight="1" thickTop="1">
      <c r="B39" s="69"/>
      <c r="C39" s="55"/>
      <c r="D39" s="55"/>
      <c r="E39" s="70"/>
      <c r="F39" s="55"/>
      <c r="G39" s="55"/>
      <c r="H39" s="71"/>
      <c r="I39" s="72"/>
      <c r="J39" s="64"/>
    </row>
    <row r="40" spans="2:10" s="73" customFormat="1" ht="13.5" customHeight="1">
      <c r="B40" s="74"/>
      <c r="C40" s="67"/>
      <c r="D40" s="67"/>
      <c r="E40" s="75"/>
      <c r="F40" s="67"/>
      <c r="G40" s="67"/>
      <c r="H40" s="76"/>
      <c r="I40" s="68"/>
      <c r="J40" s="64"/>
    </row>
    <row r="41" spans="1:10" s="73" customFormat="1" ht="15" customHeight="1">
      <c r="A41" s="113" t="s">
        <v>71</v>
      </c>
      <c r="B41" s="113"/>
      <c r="C41" s="113"/>
      <c r="D41" s="113"/>
      <c r="E41" s="113"/>
      <c r="F41" s="113"/>
      <c r="G41" s="113"/>
      <c r="H41" s="113"/>
      <c r="I41" s="113"/>
      <c r="J41" s="113"/>
    </row>
    <row r="42" spans="2:10" s="73" customFormat="1" ht="15" customHeight="1">
      <c r="B42" s="74"/>
      <c r="C42" s="67"/>
      <c r="D42" s="67"/>
      <c r="E42" s="75"/>
      <c r="F42" s="67"/>
      <c r="G42" s="67"/>
      <c r="H42" s="76"/>
      <c r="I42" s="68"/>
      <c r="J42" s="64"/>
    </row>
    <row r="43" spans="2:10" s="73" customFormat="1" ht="13.5" customHeight="1" thickBot="1">
      <c r="B43" s="74"/>
      <c r="C43" s="67"/>
      <c r="D43" s="67"/>
      <c r="E43" s="75"/>
      <c r="F43" s="67"/>
      <c r="G43" s="67"/>
      <c r="H43" s="76"/>
      <c r="I43" s="68"/>
      <c r="J43" s="64"/>
    </row>
    <row r="44" spans="2:10" s="73" customFormat="1" ht="19.5" customHeight="1" thickBot="1">
      <c r="B44" s="114" t="s">
        <v>134</v>
      </c>
      <c r="C44" s="30" t="s">
        <v>135</v>
      </c>
      <c r="D44" s="31" t="s">
        <v>136</v>
      </c>
      <c r="E44" s="31" t="s">
        <v>137</v>
      </c>
      <c r="F44" s="31" t="s">
        <v>138</v>
      </c>
      <c r="G44" s="31" t="s">
        <v>139</v>
      </c>
      <c r="H44" s="32" t="s">
        <v>141</v>
      </c>
      <c r="I44" s="115" t="s">
        <v>143</v>
      </c>
      <c r="J44" s="64"/>
    </row>
    <row r="45" spans="2:10" s="73" customFormat="1" ht="19.5" customHeight="1" thickBot="1">
      <c r="B45" s="114"/>
      <c r="C45" s="35" t="s">
        <v>144</v>
      </c>
      <c r="D45" s="36" t="s">
        <v>145</v>
      </c>
      <c r="E45" s="36" t="s">
        <v>146</v>
      </c>
      <c r="F45" s="36" t="s">
        <v>147</v>
      </c>
      <c r="G45" s="36" t="s">
        <v>148</v>
      </c>
      <c r="H45" s="37" t="s">
        <v>149</v>
      </c>
      <c r="I45" s="115"/>
      <c r="J45" s="64"/>
    </row>
    <row r="46" spans="2:10" s="73" customFormat="1" ht="6" customHeight="1" thickBot="1">
      <c r="B46" s="74"/>
      <c r="C46" s="67"/>
      <c r="D46" s="67"/>
      <c r="E46" s="75"/>
      <c r="F46" s="67"/>
      <c r="G46" s="67"/>
      <c r="H46" s="76"/>
      <c r="I46" s="68"/>
      <c r="J46" s="64"/>
    </row>
    <row r="47" spans="2:10" s="73" customFormat="1" ht="18" customHeight="1" thickBot="1" thickTop="1">
      <c r="B47" s="44">
        <v>1</v>
      </c>
      <c r="C47" s="45" t="s">
        <v>77</v>
      </c>
      <c r="D47" s="46" t="s">
        <v>16</v>
      </c>
      <c r="E47" s="98" t="s">
        <v>17</v>
      </c>
      <c r="F47" s="99" t="s">
        <v>43</v>
      </c>
      <c r="G47" s="46">
        <v>8</v>
      </c>
      <c r="H47" s="47">
        <v>1515</v>
      </c>
      <c r="I47" s="49">
        <f aca="true" t="shared" si="2" ref="I47:I52">H47/G47</f>
        <v>189.375</v>
      </c>
      <c r="J47" s="64"/>
    </row>
    <row r="48" spans="2:10" s="73" customFormat="1" ht="18" customHeight="1" thickBot="1" thickTop="1">
      <c r="B48" s="44">
        <v>2</v>
      </c>
      <c r="C48" s="45" t="s">
        <v>77</v>
      </c>
      <c r="D48" s="46" t="s">
        <v>33</v>
      </c>
      <c r="E48" s="107" t="s">
        <v>49</v>
      </c>
      <c r="F48" s="99" t="s">
        <v>1</v>
      </c>
      <c r="G48" s="46">
        <v>8</v>
      </c>
      <c r="H48" s="47">
        <v>1447</v>
      </c>
      <c r="I48" s="49">
        <f t="shared" si="2"/>
        <v>180.875</v>
      </c>
      <c r="J48" s="64"/>
    </row>
    <row r="49" spans="2:10" s="73" customFormat="1" ht="18" customHeight="1" thickBot="1" thickTop="1">
      <c r="B49" s="44">
        <v>3</v>
      </c>
      <c r="C49" s="45" t="s">
        <v>77</v>
      </c>
      <c r="D49" s="46" t="s">
        <v>14</v>
      </c>
      <c r="E49" s="94" t="s">
        <v>15</v>
      </c>
      <c r="F49" s="99" t="s">
        <v>1</v>
      </c>
      <c r="G49" s="46">
        <v>8</v>
      </c>
      <c r="H49" s="47">
        <v>1441</v>
      </c>
      <c r="I49" s="49">
        <f t="shared" si="2"/>
        <v>180.125</v>
      </c>
      <c r="J49" s="64"/>
    </row>
    <row r="50" spans="2:10" s="73" customFormat="1" ht="18" customHeight="1" thickBot="1" thickTop="1">
      <c r="B50" s="44">
        <v>4</v>
      </c>
      <c r="C50" s="45" t="s">
        <v>77</v>
      </c>
      <c r="D50" s="46" t="s">
        <v>34</v>
      </c>
      <c r="E50" s="95" t="s">
        <v>51</v>
      </c>
      <c r="F50" s="99" t="s">
        <v>1</v>
      </c>
      <c r="G50" s="46">
        <v>8</v>
      </c>
      <c r="H50" s="47">
        <v>1338</v>
      </c>
      <c r="I50" s="49">
        <f t="shared" si="2"/>
        <v>167.25</v>
      </c>
      <c r="J50" s="64"/>
    </row>
    <row r="51" spans="2:9" ht="18" customHeight="1" thickBot="1" thickTop="1">
      <c r="B51" s="44">
        <v>5</v>
      </c>
      <c r="C51" s="45" t="s">
        <v>77</v>
      </c>
      <c r="D51" s="46" t="s">
        <v>73</v>
      </c>
      <c r="E51" s="95" t="s">
        <v>74</v>
      </c>
      <c r="F51" s="99" t="s">
        <v>43</v>
      </c>
      <c r="G51" s="46">
        <v>8</v>
      </c>
      <c r="H51" s="47"/>
      <c r="I51" s="49">
        <f t="shared" si="2"/>
        <v>0</v>
      </c>
    </row>
    <row r="52" spans="2:9" ht="18" customHeight="1" thickBot="1" thickTop="1">
      <c r="B52" s="44">
        <v>6</v>
      </c>
      <c r="C52" s="45" t="s">
        <v>77</v>
      </c>
      <c r="D52" s="46" t="s">
        <v>72</v>
      </c>
      <c r="E52" s="95" t="s">
        <v>75</v>
      </c>
      <c r="F52" s="46" t="s">
        <v>43</v>
      </c>
      <c r="G52" s="46">
        <v>8</v>
      </c>
      <c r="H52" s="47"/>
      <c r="I52" s="49">
        <f t="shared" si="2"/>
        <v>0</v>
      </c>
    </row>
    <row r="53" ht="12.75" thickTop="1"/>
  </sheetData>
  <sheetProtection selectLockedCells="1" selectUnlockedCells="1"/>
  <mergeCells count="13">
    <mergeCell ref="B16:B17"/>
    <mergeCell ref="I16:I17"/>
    <mergeCell ref="A2:J6"/>
    <mergeCell ref="A7:J7"/>
    <mergeCell ref="A12:J12"/>
    <mergeCell ref="B14:I14"/>
    <mergeCell ref="A41:J41"/>
    <mergeCell ref="B44:B45"/>
    <mergeCell ref="I44:I45"/>
    <mergeCell ref="A27:J27"/>
    <mergeCell ref="A28:J28"/>
    <mergeCell ref="B30:B31"/>
    <mergeCell ref="I30:I31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EC60"/>
  <sheetViews>
    <sheetView zoomScalePageLayoutView="0" workbookViewId="0" topLeftCell="A11">
      <selection activeCell="F55" sqref="F55:F56"/>
    </sheetView>
  </sheetViews>
  <sheetFormatPr defaultColWidth="11.421875" defaultRowHeight="12.75"/>
  <cols>
    <col min="1" max="1" width="2.7109375" style="1" customWidth="1"/>
    <col min="2" max="3" width="5.7109375" style="2" customWidth="1"/>
    <col min="4" max="4" width="16.7109375" style="2" customWidth="1"/>
    <col min="5" max="5" width="8.7109375" style="2" customWidth="1"/>
    <col min="6" max="6" width="18.7109375" style="2" customWidth="1"/>
    <col min="7" max="7" width="5.7109375" style="2" customWidth="1"/>
    <col min="8" max="8" width="4.7109375" style="2" customWidth="1"/>
    <col min="9" max="10" width="8.7109375" style="3" customWidth="1"/>
    <col min="11" max="11" width="6.7109375" style="3" customWidth="1"/>
    <col min="12" max="12" width="8.7109375" style="4" customWidth="1"/>
    <col min="13" max="13" width="2.7109375" style="5" customWidth="1"/>
    <col min="14" max="14" width="4.7109375" style="1" customWidth="1"/>
    <col min="15" max="16384" width="9.140625" style="1" customWidth="1"/>
  </cols>
  <sheetData>
    <row r="1" ht="4.5" customHeight="1"/>
    <row r="2" spans="1:13" ht="1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1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1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5" s="9" customFormat="1" ht="19.5" customHeight="1">
      <c r="A7" s="119" t="s">
        <v>44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8"/>
      <c r="O7" s="8"/>
    </row>
    <row r="8" spans="9:13" s="2" customFormat="1" ht="9.75" customHeight="1">
      <c r="I8" s="3"/>
      <c r="J8" s="3"/>
      <c r="K8" s="3"/>
      <c r="L8" s="4"/>
      <c r="M8" s="10"/>
    </row>
    <row r="9" spans="2:13" s="11" customFormat="1" ht="9.75" customHeight="1">
      <c r="B9" s="12"/>
      <c r="C9" s="13"/>
      <c r="D9" s="13"/>
      <c r="E9" s="14"/>
      <c r="I9" s="15"/>
      <c r="J9" s="15"/>
      <c r="K9" s="15"/>
      <c r="L9" s="16"/>
      <c r="M9" s="5"/>
    </row>
    <row r="10" spans="2:14" ht="9.75" customHeight="1">
      <c r="B10" s="13"/>
      <c r="C10" s="13"/>
      <c r="D10" s="13"/>
      <c r="E10" s="13"/>
      <c r="F10" s="13"/>
      <c r="G10" s="13"/>
      <c r="H10" s="13"/>
      <c r="I10" s="17"/>
      <c r="J10" s="17"/>
      <c r="K10" s="17"/>
      <c r="N10" s="18"/>
    </row>
    <row r="11" spans="2:13" s="11" customFormat="1" ht="9.75" customHeight="1">
      <c r="B11" s="19"/>
      <c r="C11" s="20"/>
      <c r="D11" s="21"/>
      <c r="E11" s="20"/>
      <c r="F11" s="19"/>
      <c r="I11" s="22"/>
      <c r="J11" s="22"/>
      <c r="K11" s="22"/>
      <c r="L11" s="16"/>
      <c r="M11" s="5"/>
    </row>
    <row r="12" spans="1:15" s="11" customFormat="1" ht="15" customHeight="1">
      <c r="A12" s="124" t="s">
        <v>29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24"/>
      <c r="O12" s="24"/>
    </row>
    <row r="13" s="11" customFormat="1" ht="15" customHeight="1">
      <c r="N13" s="26"/>
    </row>
    <row r="14" spans="2:13" s="11" customFormat="1" ht="12.75" customHeight="1"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28"/>
    </row>
    <row r="15" ht="9.75" customHeight="1"/>
    <row r="16" spans="2:13" s="29" customFormat="1" ht="13.5" customHeight="1">
      <c r="B16" s="114" t="s">
        <v>134</v>
      </c>
      <c r="C16" s="30" t="s">
        <v>135</v>
      </c>
      <c r="D16" s="31" t="s">
        <v>136</v>
      </c>
      <c r="E16" s="31" t="s">
        <v>137</v>
      </c>
      <c r="F16" s="31" t="s">
        <v>138</v>
      </c>
      <c r="G16" s="31" t="s">
        <v>139</v>
      </c>
      <c r="H16" s="125" t="s">
        <v>140</v>
      </c>
      <c r="I16" s="32" t="s">
        <v>141</v>
      </c>
      <c r="J16" s="33" t="s">
        <v>142</v>
      </c>
      <c r="K16" s="32" t="s">
        <v>141</v>
      </c>
      <c r="L16" s="126" t="s">
        <v>143</v>
      </c>
      <c r="M16" s="34"/>
    </row>
    <row r="17" spans="2:13" s="29" customFormat="1" ht="13.5" customHeight="1">
      <c r="B17" s="114"/>
      <c r="C17" s="35" t="s">
        <v>144</v>
      </c>
      <c r="D17" s="36" t="s">
        <v>145</v>
      </c>
      <c r="E17" s="36" t="s">
        <v>146</v>
      </c>
      <c r="F17" s="36" t="s">
        <v>147</v>
      </c>
      <c r="G17" s="36" t="s">
        <v>148</v>
      </c>
      <c r="H17" s="125"/>
      <c r="I17" s="37" t="s">
        <v>149</v>
      </c>
      <c r="J17" s="38" t="s">
        <v>140</v>
      </c>
      <c r="K17" s="38" t="s">
        <v>150</v>
      </c>
      <c r="L17" s="126"/>
      <c r="M17" s="34"/>
    </row>
    <row r="18" spans="2:13" s="29" customFormat="1" ht="6" customHeight="1" thickBot="1">
      <c r="B18" s="39"/>
      <c r="C18" s="39"/>
      <c r="D18" s="40"/>
      <c r="E18" s="40"/>
      <c r="F18" s="40"/>
      <c r="G18" s="40"/>
      <c r="H18" s="40"/>
      <c r="I18" s="41"/>
      <c r="J18" s="41"/>
      <c r="K18" s="41"/>
      <c r="L18" s="42"/>
      <c r="M18" s="34"/>
    </row>
    <row r="19" spans="1:133" s="52" customFormat="1" ht="15" customHeight="1" thickBot="1" thickTop="1">
      <c r="A19" s="43"/>
      <c r="B19" s="127">
        <v>1</v>
      </c>
      <c r="C19" s="45" t="s">
        <v>155</v>
      </c>
      <c r="D19" s="46" t="s">
        <v>158</v>
      </c>
      <c r="E19" s="95" t="s">
        <v>159</v>
      </c>
      <c r="F19" s="121" t="s">
        <v>154</v>
      </c>
      <c r="G19" s="46">
        <v>8</v>
      </c>
      <c r="H19" s="46"/>
      <c r="I19" s="47">
        <v>1598</v>
      </c>
      <c r="J19" s="48">
        <f aca="true" t="shared" si="0" ref="J19:J27">SUM(I19,H19)</f>
        <v>1598</v>
      </c>
      <c r="K19" s="123">
        <f>SUM(J19,J20)</f>
        <v>3102</v>
      </c>
      <c r="L19" s="49">
        <f aca="true" t="shared" si="1" ref="L19:L27">J19/G19</f>
        <v>199.75</v>
      </c>
      <c r="M19" s="50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</row>
    <row r="20" spans="1:133" s="52" customFormat="1" ht="15" customHeight="1" thickBot="1" thickTop="1">
      <c r="A20" s="43"/>
      <c r="B20" s="127"/>
      <c r="C20" s="45" t="s">
        <v>155</v>
      </c>
      <c r="D20" s="46" t="s">
        <v>156</v>
      </c>
      <c r="E20" s="94" t="s">
        <v>157</v>
      </c>
      <c r="F20" s="122"/>
      <c r="G20" s="46">
        <v>8</v>
      </c>
      <c r="H20" s="46"/>
      <c r="I20" s="47">
        <v>1504</v>
      </c>
      <c r="J20" s="48">
        <f t="shared" si="0"/>
        <v>1504</v>
      </c>
      <c r="K20" s="123"/>
      <c r="L20" s="49">
        <f t="shared" si="1"/>
        <v>188</v>
      </c>
      <c r="M20" s="50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</row>
    <row r="21" spans="1:16" s="54" customFormat="1" ht="15" customHeight="1" thickBot="1" thickTop="1">
      <c r="A21" s="14"/>
      <c r="B21" s="127">
        <v>2</v>
      </c>
      <c r="C21" s="45" t="s">
        <v>155</v>
      </c>
      <c r="D21" s="46" t="s">
        <v>12</v>
      </c>
      <c r="E21" s="95" t="s">
        <v>13</v>
      </c>
      <c r="F21" s="128" t="s">
        <v>1</v>
      </c>
      <c r="G21" s="46">
        <v>8</v>
      </c>
      <c r="H21" s="46"/>
      <c r="I21" s="47">
        <v>1474</v>
      </c>
      <c r="J21" s="48">
        <f t="shared" si="0"/>
        <v>1474</v>
      </c>
      <c r="K21" s="123">
        <f>SUM(J21,J22)</f>
        <v>3100</v>
      </c>
      <c r="L21" s="49">
        <f t="shared" si="1"/>
        <v>184.25</v>
      </c>
      <c r="M21" s="53"/>
      <c r="O21" s="55"/>
      <c r="P21" s="56"/>
    </row>
    <row r="22" spans="1:16" s="54" customFormat="1" ht="15" customHeight="1" thickBot="1" thickTop="1">
      <c r="A22" s="14"/>
      <c r="B22" s="127"/>
      <c r="C22" s="45" t="s">
        <v>155</v>
      </c>
      <c r="D22" s="46" t="s">
        <v>25</v>
      </c>
      <c r="E22" s="98" t="s">
        <v>27</v>
      </c>
      <c r="F22" s="128"/>
      <c r="G22" s="46">
        <v>8</v>
      </c>
      <c r="H22" s="46"/>
      <c r="I22" s="47">
        <v>1626</v>
      </c>
      <c r="J22" s="48">
        <f t="shared" si="0"/>
        <v>1626</v>
      </c>
      <c r="K22" s="123"/>
      <c r="L22" s="49">
        <f t="shared" si="1"/>
        <v>203.25</v>
      </c>
      <c r="M22" s="57"/>
      <c r="O22" s="55"/>
      <c r="P22" s="56"/>
    </row>
    <row r="23" spans="1:16" s="54" customFormat="1" ht="15" customHeight="1" thickBot="1" thickTop="1">
      <c r="A23" s="14"/>
      <c r="B23" s="127">
        <v>3</v>
      </c>
      <c r="C23" s="45" t="s">
        <v>155</v>
      </c>
      <c r="D23" s="46" t="s">
        <v>6</v>
      </c>
      <c r="E23" s="95" t="s">
        <v>7</v>
      </c>
      <c r="F23" s="128" t="s">
        <v>1</v>
      </c>
      <c r="G23" s="46">
        <v>8</v>
      </c>
      <c r="H23" s="46"/>
      <c r="I23" s="47">
        <v>1524</v>
      </c>
      <c r="J23" s="48">
        <f t="shared" si="0"/>
        <v>1524</v>
      </c>
      <c r="K23" s="123">
        <f>SUM(J23,J24)</f>
        <v>2953</v>
      </c>
      <c r="L23" s="49">
        <f t="shared" si="1"/>
        <v>190.5</v>
      </c>
      <c r="M23" s="53"/>
      <c r="O23" s="55"/>
      <c r="P23" s="56"/>
    </row>
    <row r="24" spans="1:16" s="54" customFormat="1" ht="15" customHeight="1" thickBot="1" thickTop="1">
      <c r="A24" s="14"/>
      <c r="B24" s="127"/>
      <c r="C24" s="45" t="s">
        <v>155</v>
      </c>
      <c r="D24" s="46" t="s">
        <v>8</v>
      </c>
      <c r="E24" s="95" t="s">
        <v>9</v>
      </c>
      <c r="F24" s="128"/>
      <c r="G24" s="46">
        <v>8</v>
      </c>
      <c r="H24" s="46"/>
      <c r="I24" s="47">
        <v>1429</v>
      </c>
      <c r="J24" s="48">
        <f t="shared" si="0"/>
        <v>1429</v>
      </c>
      <c r="K24" s="123"/>
      <c r="L24" s="49">
        <f t="shared" si="1"/>
        <v>178.625</v>
      </c>
      <c r="M24" s="57"/>
      <c r="O24" s="56"/>
      <c r="P24" s="56"/>
    </row>
    <row r="25" spans="1:16" s="54" customFormat="1" ht="15" customHeight="1" thickBot="1" thickTop="1">
      <c r="A25" s="14"/>
      <c r="B25" s="129">
        <v>4</v>
      </c>
      <c r="C25" s="45" t="s">
        <v>155</v>
      </c>
      <c r="D25" s="46" t="s">
        <v>4</v>
      </c>
      <c r="E25" s="95" t="s">
        <v>5</v>
      </c>
      <c r="F25" s="121" t="s">
        <v>154</v>
      </c>
      <c r="G25" s="46">
        <v>8</v>
      </c>
      <c r="H25" s="46"/>
      <c r="I25" s="47">
        <v>1386</v>
      </c>
      <c r="J25" s="48">
        <f t="shared" si="0"/>
        <v>1386</v>
      </c>
      <c r="K25" s="123">
        <f>SUM(J25,J26)</f>
        <v>2750</v>
      </c>
      <c r="L25" s="49">
        <f t="shared" si="1"/>
        <v>173.25</v>
      </c>
      <c r="M25" s="57"/>
      <c r="O25" s="56"/>
      <c r="P25" s="56"/>
    </row>
    <row r="26" spans="1:16" s="54" customFormat="1" ht="15" customHeight="1" thickBot="1" thickTop="1">
      <c r="A26" s="14"/>
      <c r="B26" s="130"/>
      <c r="C26" s="45" t="s">
        <v>155</v>
      </c>
      <c r="D26" s="46" t="s">
        <v>23</v>
      </c>
      <c r="E26" s="98" t="s">
        <v>28</v>
      </c>
      <c r="F26" s="122"/>
      <c r="G26" s="46">
        <v>8</v>
      </c>
      <c r="H26" s="46"/>
      <c r="I26" s="47">
        <v>1364</v>
      </c>
      <c r="J26" s="48">
        <f t="shared" si="0"/>
        <v>1364</v>
      </c>
      <c r="K26" s="123"/>
      <c r="L26" s="49">
        <f t="shared" si="1"/>
        <v>170.5</v>
      </c>
      <c r="M26" s="57"/>
      <c r="O26" s="56"/>
      <c r="P26" s="56"/>
    </row>
    <row r="27" spans="1:16" s="54" customFormat="1" ht="15" customHeight="1" thickBot="1" thickTop="1">
      <c r="A27" s="14"/>
      <c r="B27" s="129"/>
      <c r="C27" s="45"/>
      <c r="D27" s="46" t="s">
        <v>152</v>
      </c>
      <c r="E27" s="94" t="s">
        <v>153</v>
      </c>
      <c r="F27" s="121" t="s">
        <v>154</v>
      </c>
      <c r="G27" s="46">
        <v>8</v>
      </c>
      <c r="H27" s="46"/>
      <c r="I27" s="47">
        <v>1539</v>
      </c>
      <c r="J27" s="48">
        <f t="shared" si="0"/>
        <v>1539</v>
      </c>
      <c r="K27" s="123">
        <f>SUM(J27,J28)</f>
        <v>1539</v>
      </c>
      <c r="L27" s="49">
        <f t="shared" si="1"/>
        <v>192.375</v>
      </c>
      <c r="M27" s="57"/>
      <c r="O27" s="56"/>
      <c r="P27" s="56"/>
    </row>
    <row r="28" spans="1:16" s="54" customFormat="1" ht="15" customHeight="1" thickBot="1" thickTop="1">
      <c r="A28" s="14"/>
      <c r="B28" s="130"/>
      <c r="C28" s="45"/>
      <c r="D28" s="46"/>
      <c r="E28" s="94"/>
      <c r="F28" s="122"/>
      <c r="G28" s="46"/>
      <c r="H28" s="46"/>
      <c r="I28" s="47"/>
      <c r="J28" s="48"/>
      <c r="K28" s="123"/>
      <c r="L28" s="49"/>
      <c r="M28" s="57"/>
      <c r="O28" s="56"/>
      <c r="P28" s="56"/>
    </row>
    <row r="29" spans="2:13" s="58" customFormat="1" ht="13.5" customHeight="1" thickTop="1">
      <c r="B29" s="59"/>
      <c r="C29" s="60"/>
      <c r="D29" s="60"/>
      <c r="E29" s="60"/>
      <c r="F29" s="60"/>
      <c r="G29" s="60"/>
      <c r="H29" s="60"/>
      <c r="I29" s="61"/>
      <c r="J29" s="61"/>
      <c r="K29" s="62"/>
      <c r="L29" s="63"/>
      <c r="M29" s="64"/>
    </row>
    <row r="30" spans="2:13" s="58" customFormat="1" ht="13.5" customHeight="1">
      <c r="B30" s="59"/>
      <c r="C30" s="60"/>
      <c r="D30" s="60"/>
      <c r="E30" s="60"/>
      <c r="F30" s="60"/>
      <c r="G30" s="60"/>
      <c r="H30" s="60"/>
      <c r="I30" s="61"/>
      <c r="J30" s="61"/>
      <c r="K30" s="61"/>
      <c r="L30" s="63"/>
      <c r="M30" s="64"/>
    </row>
    <row r="31" spans="1:13" s="58" customFormat="1" ht="15" customHeight="1">
      <c r="A31" s="124" t="s">
        <v>30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</row>
    <row r="32" spans="1:14" s="58" customFormat="1" ht="1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65"/>
    </row>
    <row r="33" spans="2:13" s="58" customFormat="1" ht="13.5" customHeight="1">
      <c r="B33" s="59"/>
      <c r="C33" s="60"/>
      <c r="D33" s="60"/>
      <c r="E33" s="60"/>
      <c r="F33" s="60"/>
      <c r="G33" s="60"/>
      <c r="H33" s="60"/>
      <c r="I33" s="61"/>
      <c r="J33" s="61"/>
      <c r="K33" s="61"/>
      <c r="L33" s="63"/>
      <c r="M33" s="64"/>
    </row>
    <row r="34" spans="2:13" s="58" customFormat="1" ht="13.5" customHeight="1">
      <c r="B34" s="114" t="s">
        <v>134</v>
      </c>
      <c r="C34" s="30" t="s">
        <v>135</v>
      </c>
      <c r="D34" s="31" t="s">
        <v>136</v>
      </c>
      <c r="E34" s="31" t="s">
        <v>137</v>
      </c>
      <c r="F34" s="31" t="s">
        <v>138</v>
      </c>
      <c r="G34" s="31" t="s">
        <v>139</v>
      </c>
      <c r="H34" s="31"/>
      <c r="I34" s="32" t="s">
        <v>141</v>
      </c>
      <c r="J34" s="33" t="s">
        <v>142</v>
      </c>
      <c r="K34" s="33"/>
      <c r="L34" s="131" t="s">
        <v>143</v>
      </c>
      <c r="M34" s="64"/>
    </row>
    <row r="35" spans="2:13" s="58" customFormat="1" ht="13.5" customHeight="1">
      <c r="B35" s="114"/>
      <c r="C35" s="35" t="s">
        <v>144</v>
      </c>
      <c r="D35" s="36" t="s">
        <v>145</v>
      </c>
      <c r="E35" s="36" t="s">
        <v>146</v>
      </c>
      <c r="F35" s="36" t="s">
        <v>147</v>
      </c>
      <c r="G35" s="36" t="s">
        <v>148</v>
      </c>
      <c r="H35" s="36"/>
      <c r="I35" s="37" t="s">
        <v>149</v>
      </c>
      <c r="J35" s="38" t="s">
        <v>140</v>
      </c>
      <c r="K35" s="38"/>
      <c r="L35" s="131"/>
      <c r="M35" s="64"/>
    </row>
    <row r="36" spans="2:13" s="58" customFormat="1" ht="6" customHeight="1" thickBot="1">
      <c r="B36" s="59"/>
      <c r="C36" s="60"/>
      <c r="D36" s="60"/>
      <c r="E36" s="60"/>
      <c r="F36" s="60"/>
      <c r="G36" s="60"/>
      <c r="H36" s="60"/>
      <c r="I36" s="41"/>
      <c r="J36" s="41"/>
      <c r="K36" s="66"/>
      <c r="L36" s="63"/>
      <c r="M36" s="64"/>
    </row>
    <row r="37" spans="2:13" s="58" customFormat="1" ht="15" customHeight="1" thickBot="1" thickTop="1">
      <c r="B37" s="127">
        <v>1</v>
      </c>
      <c r="C37" s="45" t="s">
        <v>76</v>
      </c>
      <c r="D37" s="46" t="s">
        <v>35</v>
      </c>
      <c r="E37" s="95" t="s">
        <v>52</v>
      </c>
      <c r="F37" s="121" t="s">
        <v>154</v>
      </c>
      <c r="G37" s="46">
        <v>8</v>
      </c>
      <c r="H37" s="46"/>
      <c r="I37" s="47">
        <v>1706</v>
      </c>
      <c r="J37" s="48">
        <f>SUM(I37,H37)</f>
        <v>1706</v>
      </c>
      <c r="K37" s="123">
        <f>SUM(J37,J38)</f>
        <v>3173</v>
      </c>
      <c r="L37" s="49">
        <f>J37/G37</f>
        <v>213.25</v>
      </c>
      <c r="M37" s="64"/>
    </row>
    <row r="38" spans="2:13" s="58" customFormat="1" ht="15" customHeight="1" thickBot="1" thickTop="1">
      <c r="B38" s="127"/>
      <c r="C38" s="45" t="s">
        <v>76</v>
      </c>
      <c r="D38" s="46" t="s">
        <v>160</v>
      </c>
      <c r="E38" s="96" t="s">
        <v>0</v>
      </c>
      <c r="F38" s="122"/>
      <c r="G38" s="46">
        <v>8</v>
      </c>
      <c r="H38" s="46"/>
      <c r="I38" s="47">
        <v>1467</v>
      </c>
      <c r="J38" s="48">
        <f>SUM(I38,H38)</f>
        <v>1467</v>
      </c>
      <c r="K38" s="123"/>
      <c r="L38" s="49">
        <f>J38/G38</f>
        <v>183.375</v>
      </c>
      <c r="M38" s="64"/>
    </row>
    <row r="39" spans="2:13" s="58" customFormat="1" ht="15" customHeight="1" thickBot="1" thickTop="1">
      <c r="B39" s="129">
        <v>2</v>
      </c>
      <c r="C39" s="45" t="s">
        <v>76</v>
      </c>
      <c r="D39" s="46" t="s">
        <v>36</v>
      </c>
      <c r="E39" s="95" t="s">
        <v>53</v>
      </c>
      <c r="F39" s="121" t="s">
        <v>154</v>
      </c>
      <c r="G39" s="46">
        <v>8</v>
      </c>
      <c r="H39" s="46"/>
      <c r="I39" s="47">
        <v>1478</v>
      </c>
      <c r="J39" s="48">
        <f aca="true" t="shared" si="2" ref="J39:J44">SUM(I39,H39)</f>
        <v>1478</v>
      </c>
      <c r="K39" s="123">
        <f>SUM(J39,J40)</f>
        <v>2870</v>
      </c>
      <c r="L39" s="49">
        <f aca="true" t="shared" si="3" ref="L39:L44">J39/G39</f>
        <v>184.75</v>
      </c>
      <c r="M39" s="64"/>
    </row>
    <row r="40" spans="2:13" s="58" customFormat="1" ht="15" customHeight="1" thickBot="1" thickTop="1">
      <c r="B40" s="130"/>
      <c r="C40" s="45" t="s">
        <v>76</v>
      </c>
      <c r="D40" s="46" t="s">
        <v>24</v>
      </c>
      <c r="E40" s="94" t="s">
        <v>26</v>
      </c>
      <c r="F40" s="122"/>
      <c r="G40" s="46">
        <v>8</v>
      </c>
      <c r="H40" s="46"/>
      <c r="I40" s="47">
        <v>1392</v>
      </c>
      <c r="J40" s="48">
        <f t="shared" si="2"/>
        <v>1392</v>
      </c>
      <c r="K40" s="123"/>
      <c r="L40" s="49">
        <f t="shared" si="3"/>
        <v>174</v>
      </c>
      <c r="M40" s="64"/>
    </row>
    <row r="41" spans="2:13" s="58" customFormat="1" ht="15" customHeight="1" thickBot="1" thickTop="1">
      <c r="B41" s="129">
        <v>3</v>
      </c>
      <c r="C41" s="45" t="s">
        <v>76</v>
      </c>
      <c r="D41" s="46" t="s">
        <v>10</v>
      </c>
      <c r="E41" s="96" t="s">
        <v>11</v>
      </c>
      <c r="F41" s="128" t="s">
        <v>1</v>
      </c>
      <c r="G41" s="46">
        <v>8</v>
      </c>
      <c r="H41" s="46"/>
      <c r="I41" s="47">
        <v>1481</v>
      </c>
      <c r="J41" s="48">
        <f t="shared" si="2"/>
        <v>1481</v>
      </c>
      <c r="K41" s="123">
        <f>SUM(J41,J42)</f>
        <v>3119</v>
      </c>
      <c r="L41" s="49">
        <f t="shared" si="3"/>
        <v>185.125</v>
      </c>
      <c r="M41" s="64"/>
    </row>
    <row r="42" spans="2:13" s="58" customFormat="1" ht="15" customHeight="1" thickBot="1" thickTop="1">
      <c r="B42" s="130"/>
      <c r="C42" s="45" t="s">
        <v>76</v>
      </c>
      <c r="D42" s="46" t="s">
        <v>3</v>
      </c>
      <c r="E42" s="95" t="s">
        <v>2</v>
      </c>
      <c r="F42" s="128"/>
      <c r="G42" s="46">
        <v>8</v>
      </c>
      <c r="H42" s="46"/>
      <c r="I42" s="47">
        <v>1638</v>
      </c>
      <c r="J42" s="48">
        <f t="shared" si="2"/>
        <v>1638</v>
      </c>
      <c r="K42" s="123"/>
      <c r="L42" s="49">
        <f t="shared" si="3"/>
        <v>204.75</v>
      </c>
      <c r="M42" s="64"/>
    </row>
    <row r="43" spans="2:13" s="58" customFormat="1" ht="15" customHeight="1" thickBot="1" thickTop="1">
      <c r="B43" s="129"/>
      <c r="C43" s="45"/>
      <c r="D43" s="46"/>
      <c r="E43" s="46"/>
      <c r="F43" s="121"/>
      <c r="G43" s="46"/>
      <c r="H43" s="46"/>
      <c r="I43" s="47"/>
      <c r="J43" s="48">
        <f t="shared" si="2"/>
        <v>0</v>
      </c>
      <c r="K43" s="123">
        <f>SUM(J43,J44)</f>
        <v>0</v>
      </c>
      <c r="L43" s="49" t="e">
        <f t="shared" si="3"/>
        <v>#DIV/0!</v>
      </c>
      <c r="M43" s="64"/>
    </row>
    <row r="44" spans="2:13" s="58" customFormat="1" ht="15" customHeight="1" thickBot="1" thickTop="1">
      <c r="B44" s="130"/>
      <c r="C44" s="45"/>
      <c r="D44" s="46"/>
      <c r="E44" s="46"/>
      <c r="F44" s="122"/>
      <c r="G44" s="46"/>
      <c r="H44" s="46"/>
      <c r="I44" s="47"/>
      <c r="J44" s="48">
        <f t="shared" si="2"/>
        <v>0</v>
      </c>
      <c r="K44" s="123"/>
      <c r="L44" s="49" t="e">
        <f t="shared" si="3"/>
        <v>#DIV/0!</v>
      </c>
      <c r="M44" s="64"/>
    </row>
    <row r="45" spans="2:13" s="58" customFormat="1" ht="13.5" customHeight="1" thickTop="1">
      <c r="B45" s="69"/>
      <c r="C45" s="55"/>
      <c r="D45" s="55"/>
      <c r="E45" s="70"/>
      <c r="F45" s="55"/>
      <c r="G45" s="55"/>
      <c r="H45" s="55"/>
      <c r="I45" s="71"/>
      <c r="J45" s="71"/>
      <c r="K45" s="71"/>
      <c r="L45" s="72"/>
      <c r="M45" s="64"/>
    </row>
    <row r="46" spans="2:13" s="73" customFormat="1" ht="13.5" customHeight="1">
      <c r="B46" s="74"/>
      <c r="C46" s="67"/>
      <c r="D46" s="67"/>
      <c r="E46" s="75"/>
      <c r="F46" s="67"/>
      <c r="G46" s="67"/>
      <c r="H46" s="67"/>
      <c r="I46" s="76"/>
      <c r="J46" s="76"/>
      <c r="K46" s="76"/>
      <c r="L46" s="68"/>
      <c r="M46" s="64"/>
    </row>
    <row r="47" spans="1:13" s="73" customFormat="1" ht="15" customHeight="1">
      <c r="A47" s="124" t="s">
        <v>31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</row>
    <row r="48" spans="2:13" s="73" customFormat="1" ht="15" customHeight="1">
      <c r="B48" s="74"/>
      <c r="C48" s="67"/>
      <c r="D48" s="67"/>
      <c r="E48" s="75"/>
      <c r="F48" s="67"/>
      <c r="G48" s="67"/>
      <c r="H48" s="67"/>
      <c r="I48" s="76"/>
      <c r="J48" s="76"/>
      <c r="K48" s="76"/>
      <c r="L48" s="68"/>
      <c r="M48" s="64"/>
    </row>
    <row r="49" spans="2:13" s="73" customFormat="1" ht="13.5" customHeight="1" thickBot="1">
      <c r="B49" s="74"/>
      <c r="C49" s="67"/>
      <c r="D49" s="67"/>
      <c r="E49" s="75"/>
      <c r="F49" s="67"/>
      <c r="G49" s="67"/>
      <c r="H49" s="67"/>
      <c r="I49" s="76"/>
      <c r="J49" s="76"/>
      <c r="K49" s="76"/>
      <c r="L49" s="68"/>
      <c r="M49" s="64"/>
    </row>
    <row r="50" spans="2:13" s="73" customFormat="1" ht="13.5" customHeight="1" thickBot="1">
      <c r="B50" s="114" t="s">
        <v>134</v>
      </c>
      <c r="C50" s="30" t="s">
        <v>135</v>
      </c>
      <c r="D50" s="31" t="s">
        <v>136</v>
      </c>
      <c r="E50" s="31" t="s">
        <v>137</v>
      </c>
      <c r="F50" s="31" t="s">
        <v>138</v>
      </c>
      <c r="G50" s="31" t="s">
        <v>139</v>
      </c>
      <c r="H50" s="31"/>
      <c r="I50" s="32" t="s">
        <v>141</v>
      </c>
      <c r="J50" s="33" t="s">
        <v>142</v>
      </c>
      <c r="K50" s="33"/>
      <c r="L50" s="131" t="s">
        <v>143</v>
      </c>
      <c r="M50" s="64"/>
    </row>
    <row r="51" spans="2:13" s="73" customFormat="1" ht="13.5" customHeight="1" thickBot="1">
      <c r="B51" s="114"/>
      <c r="C51" s="35" t="s">
        <v>144</v>
      </c>
      <c r="D51" s="36" t="s">
        <v>145</v>
      </c>
      <c r="E51" s="36" t="s">
        <v>146</v>
      </c>
      <c r="F51" s="36" t="s">
        <v>147</v>
      </c>
      <c r="G51" s="36" t="s">
        <v>148</v>
      </c>
      <c r="H51" s="36"/>
      <c r="I51" s="37" t="s">
        <v>149</v>
      </c>
      <c r="J51" s="38" t="s">
        <v>140</v>
      </c>
      <c r="K51" s="38"/>
      <c r="L51" s="131"/>
      <c r="M51" s="64"/>
    </row>
    <row r="52" spans="2:13" s="73" customFormat="1" ht="6" customHeight="1" thickBot="1">
      <c r="B52" s="74"/>
      <c r="C52" s="67"/>
      <c r="D52" s="67"/>
      <c r="E52" s="75"/>
      <c r="F52" s="67"/>
      <c r="G52" s="67"/>
      <c r="H52" s="67"/>
      <c r="I52" s="76"/>
      <c r="J52" s="76"/>
      <c r="K52" s="76"/>
      <c r="L52" s="68"/>
      <c r="M52" s="64"/>
    </row>
    <row r="53" spans="2:13" s="73" customFormat="1" ht="15" customHeight="1" thickBot="1" thickTop="1">
      <c r="B53" s="127">
        <v>1</v>
      </c>
      <c r="C53" s="45" t="s">
        <v>77</v>
      </c>
      <c r="D53" s="46" t="s">
        <v>47</v>
      </c>
      <c r="E53" s="46"/>
      <c r="F53" s="128"/>
      <c r="G53" s="46">
        <v>8</v>
      </c>
      <c r="H53" s="46"/>
      <c r="I53" s="47">
        <v>1565</v>
      </c>
      <c r="J53" s="48">
        <f>SUM(I53,H53)</f>
        <v>1565</v>
      </c>
      <c r="K53" s="123">
        <f>SUM(J53,J54)</f>
        <v>2992</v>
      </c>
      <c r="L53" s="49">
        <f>J53/G53</f>
        <v>195.625</v>
      </c>
      <c r="M53" s="64"/>
    </row>
    <row r="54" spans="2:13" s="73" customFormat="1" ht="15" customHeight="1" thickBot="1" thickTop="1">
      <c r="B54" s="127"/>
      <c r="C54" s="45" t="s">
        <v>77</v>
      </c>
      <c r="D54" s="46" t="s">
        <v>48</v>
      </c>
      <c r="E54" s="96"/>
      <c r="F54" s="128"/>
      <c r="G54" s="46">
        <v>8</v>
      </c>
      <c r="H54" s="46"/>
      <c r="I54" s="47">
        <v>1427</v>
      </c>
      <c r="J54" s="48">
        <f>SUM(I54,H54)</f>
        <v>1427</v>
      </c>
      <c r="K54" s="123"/>
      <c r="L54" s="49">
        <f>J54/G54</f>
        <v>178.375</v>
      </c>
      <c r="M54" s="64"/>
    </row>
    <row r="55" spans="2:13" s="73" customFormat="1" ht="15" customHeight="1" thickBot="1" thickTop="1">
      <c r="B55" s="129">
        <v>2</v>
      </c>
      <c r="C55" s="45" t="s">
        <v>77</v>
      </c>
      <c r="D55" s="46" t="s">
        <v>32</v>
      </c>
      <c r="E55" s="98" t="s">
        <v>50</v>
      </c>
      <c r="F55" s="121"/>
      <c r="G55" s="46">
        <v>8</v>
      </c>
      <c r="H55" s="46"/>
      <c r="I55" s="47">
        <v>1415</v>
      </c>
      <c r="J55" s="48">
        <f aca="true" t="shared" si="4" ref="J55:J60">SUM(I55,H55)</f>
        <v>1415</v>
      </c>
      <c r="K55" s="123">
        <f>SUM(J55,J56)</f>
        <v>2881</v>
      </c>
      <c r="L55" s="49">
        <f aca="true" t="shared" si="5" ref="L55:L60">J55/G55</f>
        <v>176.875</v>
      </c>
      <c r="M55" s="64"/>
    </row>
    <row r="56" spans="2:13" s="73" customFormat="1" ht="15" customHeight="1" thickBot="1" thickTop="1">
      <c r="B56" s="130"/>
      <c r="C56" s="45" t="s">
        <v>77</v>
      </c>
      <c r="D56" s="46" t="s">
        <v>14</v>
      </c>
      <c r="E56" s="94" t="s">
        <v>15</v>
      </c>
      <c r="F56" s="122"/>
      <c r="G56" s="46">
        <v>8</v>
      </c>
      <c r="H56" s="46"/>
      <c r="I56" s="47">
        <v>1466</v>
      </c>
      <c r="J56" s="48">
        <f t="shared" si="4"/>
        <v>1466</v>
      </c>
      <c r="K56" s="123"/>
      <c r="L56" s="49">
        <f t="shared" si="5"/>
        <v>183.25</v>
      </c>
      <c r="M56" s="64"/>
    </row>
    <row r="57" spans="2:12" ht="15" customHeight="1" thickBot="1" thickTop="1">
      <c r="B57" s="129">
        <v>3</v>
      </c>
      <c r="C57" s="45" t="s">
        <v>77</v>
      </c>
      <c r="D57" s="46" t="s">
        <v>33</v>
      </c>
      <c r="E57" s="98" t="s">
        <v>49</v>
      </c>
      <c r="F57" s="121"/>
      <c r="G57" s="46">
        <v>8</v>
      </c>
      <c r="H57" s="46"/>
      <c r="I57" s="47">
        <v>1343</v>
      </c>
      <c r="J57" s="48">
        <f t="shared" si="4"/>
        <v>1343</v>
      </c>
      <c r="K57" s="123">
        <f>SUM(J57,J58)</f>
        <v>2682</v>
      </c>
      <c r="L57" s="49">
        <f t="shared" si="5"/>
        <v>167.875</v>
      </c>
    </row>
    <row r="58" spans="2:12" ht="15" customHeight="1" thickBot="1" thickTop="1">
      <c r="B58" s="130"/>
      <c r="C58" s="45" t="s">
        <v>77</v>
      </c>
      <c r="D58" s="46" t="s">
        <v>34</v>
      </c>
      <c r="E58" s="95" t="s">
        <v>51</v>
      </c>
      <c r="F58" s="122"/>
      <c r="G58" s="46">
        <v>8</v>
      </c>
      <c r="H58" s="46"/>
      <c r="I58" s="47">
        <v>1339</v>
      </c>
      <c r="J58" s="48">
        <f t="shared" si="4"/>
        <v>1339</v>
      </c>
      <c r="K58" s="123"/>
      <c r="L58" s="49">
        <f t="shared" si="5"/>
        <v>167.375</v>
      </c>
    </row>
    <row r="59" spans="2:12" ht="15" customHeight="1" thickBot="1" thickTop="1">
      <c r="B59" s="129"/>
      <c r="C59" s="45" t="s">
        <v>77</v>
      </c>
      <c r="D59" s="46" t="s">
        <v>16</v>
      </c>
      <c r="E59" s="98" t="s">
        <v>17</v>
      </c>
      <c r="F59" s="121"/>
      <c r="G59" s="46">
        <v>8</v>
      </c>
      <c r="H59" s="46"/>
      <c r="I59" s="47">
        <v>1434</v>
      </c>
      <c r="J59" s="48">
        <f t="shared" si="4"/>
        <v>1434</v>
      </c>
      <c r="K59" s="123">
        <f>SUM(J59,J60)</f>
        <v>1434</v>
      </c>
      <c r="L59" s="49">
        <f t="shared" si="5"/>
        <v>179.25</v>
      </c>
    </row>
    <row r="60" spans="2:12" ht="15" customHeight="1" thickBot="1" thickTop="1">
      <c r="B60" s="130"/>
      <c r="C60" s="45"/>
      <c r="D60" s="46"/>
      <c r="E60" s="46"/>
      <c r="F60" s="122"/>
      <c r="G60" s="46"/>
      <c r="H60" s="46"/>
      <c r="I60" s="47"/>
      <c r="J60" s="48">
        <f t="shared" si="4"/>
        <v>0</v>
      </c>
      <c r="K60" s="123"/>
      <c r="L60" s="49" t="e">
        <f t="shared" si="5"/>
        <v>#DIV/0!</v>
      </c>
    </row>
    <row r="61" ht="12.75" thickTop="1"/>
  </sheetData>
  <sheetProtection selectLockedCells="1" selectUnlockedCells="1"/>
  <mergeCells count="53">
    <mergeCell ref="B59:B60"/>
    <mergeCell ref="F59:F60"/>
    <mergeCell ref="K59:K60"/>
    <mergeCell ref="B55:B56"/>
    <mergeCell ref="F55:F56"/>
    <mergeCell ref="K55:K56"/>
    <mergeCell ref="B57:B58"/>
    <mergeCell ref="F57:F58"/>
    <mergeCell ref="K57:K58"/>
    <mergeCell ref="B50:B51"/>
    <mergeCell ref="L50:L51"/>
    <mergeCell ref="A47:M47"/>
    <mergeCell ref="B53:B54"/>
    <mergeCell ref="F53:F54"/>
    <mergeCell ref="K53:K54"/>
    <mergeCell ref="K41:K42"/>
    <mergeCell ref="K43:K44"/>
    <mergeCell ref="B41:B42"/>
    <mergeCell ref="B43:B44"/>
    <mergeCell ref="F41:F42"/>
    <mergeCell ref="F43:F44"/>
    <mergeCell ref="B39:B40"/>
    <mergeCell ref="F39:F40"/>
    <mergeCell ref="L34:L35"/>
    <mergeCell ref="K39:K40"/>
    <mergeCell ref="F37:F38"/>
    <mergeCell ref="K37:K38"/>
    <mergeCell ref="B25:B26"/>
    <mergeCell ref="B27:B28"/>
    <mergeCell ref="B34:B35"/>
    <mergeCell ref="B37:B38"/>
    <mergeCell ref="A31:M31"/>
    <mergeCell ref="F27:F28"/>
    <mergeCell ref="K25:K26"/>
    <mergeCell ref="K27:K28"/>
    <mergeCell ref="F25:F26"/>
    <mergeCell ref="A32:M32"/>
    <mergeCell ref="B23:B24"/>
    <mergeCell ref="F23:F24"/>
    <mergeCell ref="K23:K24"/>
    <mergeCell ref="B21:B22"/>
    <mergeCell ref="F21:F22"/>
    <mergeCell ref="K21:K22"/>
    <mergeCell ref="F19:F20"/>
    <mergeCell ref="K19:K20"/>
    <mergeCell ref="A2:M6"/>
    <mergeCell ref="A7:M7"/>
    <mergeCell ref="A12:M12"/>
    <mergeCell ref="B14:L14"/>
    <mergeCell ref="B16:B17"/>
    <mergeCell ref="H16:H17"/>
    <mergeCell ref="L16:L17"/>
    <mergeCell ref="B19:B20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EB64"/>
  <sheetViews>
    <sheetView zoomScale="125" zoomScaleNormal="125" zoomScalePageLayoutView="0" workbookViewId="0" topLeftCell="A24">
      <selection activeCell="I19" sqref="I19:I44"/>
    </sheetView>
  </sheetViews>
  <sheetFormatPr defaultColWidth="11.421875" defaultRowHeight="12.75"/>
  <cols>
    <col min="1" max="1" width="2.7109375" style="1" customWidth="1"/>
    <col min="2" max="3" width="5.7109375" style="2" customWidth="1"/>
    <col min="4" max="4" width="23.7109375" style="2" customWidth="1"/>
    <col min="5" max="5" width="8.7109375" style="2" customWidth="1"/>
    <col min="6" max="6" width="18.7109375" style="2" customWidth="1"/>
    <col min="7" max="7" width="5.7109375" style="2" customWidth="1"/>
    <col min="8" max="8" width="4.7109375" style="2" customWidth="1"/>
    <col min="9" max="10" width="8.7109375" style="3" customWidth="1"/>
    <col min="11" max="11" width="8.7109375" style="4" customWidth="1"/>
    <col min="12" max="12" width="2.7109375" style="5" customWidth="1"/>
    <col min="13" max="13" width="4.7109375" style="1" customWidth="1"/>
    <col min="14" max="16384" width="9.140625" style="1" customWidth="1"/>
  </cols>
  <sheetData>
    <row r="1" ht="4.5" customHeight="1"/>
    <row r="2" spans="1:12" ht="1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12" ht="1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4" s="9" customFormat="1" ht="19.5" customHeight="1">
      <c r="A7" s="119" t="s">
        <v>151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8"/>
      <c r="N7" s="8"/>
    </row>
    <row r="8" spans="9:12" s="2" customFormat="1" ht="9.75" customHeight="1">
      <c r="I8" s="3"/>
      <c r="J8" s="3"/>
      <c r="K8" s="4"/>
      <c r="L8" s="10"/>
    </row>
    <row r="9" spans="2:12" s="11" customFormat="1" ht="9.75" customHeight="1">
      <c r="B9" s="12"/>
      <c r="C9" s="13"/>
      <c r="D9" s="13"/>
      <c r="E9" s="14"/>
      <c r="I9" s="15"/>
      <c r="J9" s="15"/>
      <c r="K9" s="16"/>
      <c r="L9" s="5"/>
    </row>
    <row r="10" spans="2:13" ht="9.75" customHeight="1">
      <c r="B10" s="13"/>
      <c r="C10" s="13"/>
      <c r="D10" s="13"/>
      <c r="E10" s="13"/>
      <c r="F10" s="13"/>
      <c r="G10" s="13"/>
      <c r="H10" s="13"/>
      <c r="I10" s="17"/>
      <c r="J10" s="17"/>
      <c r="M10" s="18"/>
    </row>
    <row r="11" spans="2:12" s="11" customFormat="1" ht="9.75" customHeight="1">
      <c r="B11" s="19"/>
      <c r="C11" s="20"/>
      <c r="D11" s="21"/>
      <c r="E11" s="20"/>
      <c r="F11" s="19"/>
      <c r="I11" s="22"/>
      <c r="J11" s="22"/>
      <c r="K11" s="16"/>
      <c r="L11" s="5"/>
    </row>
    <row r="12" spans="1:14" s="11" customFormat="1" ht="15" customHeight="1">
      <c r="A12" s="124" t="s">
        <v>54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24"/>
      <c r="N12" s="24"/>
    </row>
    <row r="13" spans="1:13" s="11" customFormat="1" ht="1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26"/>
    </row>
    <row r="14" spans="2:12" s="11" customFormat="1" ht="12.75" customHeight="1"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28"/>
    </row>
    <row r="15" ht="9.75" customHeight="1"/>
    <row r="16" spans="2:12" s="29" customFormat="1" ht="13.5" customHeight="1">
      <c r="B16" s="114" t="s">
        <v>134</v>
      </c>
      <c r="C16" s="30" t="s">
        <v>135</v>
      </c>
      <c r="D16" s="31" t="s">
        <v>136</v>
      </c>
      <c r="E16" s="31" t="s">
        <v>137</v>
      </c>
      <c r="F16" s="31" t="s">
        <v>138</v>
      </c>
      <c r="G16" s="31" t="s">
        <v>139</v>
      </c>
      <c r="H16" s="125" t="s">
        <v>140</v>
      </c>
      <c r="I16" s="32" t="s">
        <v>141</v>
      </c>
      <c r="J16" s="33" t="s">
        <v>142</v>
      </c>
      <c r="K16" s="126" t="s">
        <v>143</v>
      </c>
      <c r="L16" s="34"/>
    </row>
    <row r="17" spans="2:12" s="29" customFormat="1" ht="13.5" customHeight="1">
      <c r="B17" s="114"/>
      <c r="C17" s="35" t="s">
        <v>144</v>
      </c>
      <c r="D17" s="36" t="s">
        <v>145</v>
      </c>
      <c r="E17" s="36" t="s">
        <v>146</v>
      </c>
      <c r="F17" s="36" t="s">
        <v>147</v>
      </c>
      <c r="G17" s="36" t="s">
        <v>148</v>
      </c>
      <c r="H17" s="125"/>
      <c r="I17" s="37" t="s">
        <v>149</v>
      </c>
      <c r="J17" s="38" t="s">
        <v>140</v>
      </c>
      <c r="K17" s="126"/>
      <c r="L17" s="34"/>
    </row>
    <row r="18" spans="2:12" s="29" customFormat="1" ht="6" customHeight="1" thickBot="1">
      <c r="B18" s="39"/>
      <c r="C18" s="39"/>
      <c r="D18" s="40"/>
      <c r="E18" s="40"/>
      <c r="F18" s="40"/>
      <c r="G18" s="40"/>
      <c r="H18" s="40"/>
      <c r="I18" s="41"/>
      <c r="J18" s="41"/>
      <c r="K18" s="42"/>
      <c r="L18" s="34"/>
    </row>
    <row r="19" spans="1:132" s="52" customFormat="1" ht="15" customHeight="1" thickBot="1" thickTop="1">
      <c r="A19" s="43"/>
      <c r="B19" s="127">
        <v>1</v>
      </c>
      <c r="C19" s="45" t="s">
        <v>155</v>
      </c>
      <c r="D19" s="46" t="s">
        <v>80</v>
      </c>
      <c r="E19" s="77" t="s">
        <v>86</v>
      </c>
      <c r="F19" s="128" t="s">
        <v>79</v>
      </c>
      <c r="G19" s="46">
        <v>12</v>
      </c>
      <c r="H19" s="46">
        <v>60</v>
      </c>
      <c r="I19" s="47">
        <v>2393</v>
      </c>
      <c r="J19" s="48">
        <f aca="true" t="shared" si="0" ref="J19:J31">SUM(I19,H19)</f>
        <v>2453</v>
      </c>
      <c r="K19" s="49">
        <f aca="true" t="shared" si="1" ref="K19:K31">I19/G19</f>
        <v>199.41666666666666</v>
      </c>
      <c r="L19" s="50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</row>
    <row r="20" spans="1:132" s="52" customFormat="1" ht="15" customHeight="1" thickBot="1" thickTop="1">
      <c r="A20" s="43"/>
      <c r="B20" s="127"/>
      <c r="C20" s="45" t="s">
        <v>76</v>
      </c>
      <c r="D20" s="46" t="s">
        <v>85</v>
      </c>
      <c r="E20" s="77" t="s">
        <v>87</v>
      </c>
      <c r="F20" s="128"/>
      <c r="G20" s="46">
        <v>12</v>
      </c>
      <c r="H20" s="46">
        <v>120</v>
      </c>
      <c r="I20" s="47">
        <v>2161</v>
      </c>
      <c r="J20" s="48">
        <f t="shared" si="0"/>
        <v>2281</v>
      </c>
      <c r="K20" s="49">
        <f t="shared" si="1"/>
        <v>180.08333333333334</v>
      </c>
      <c r="L20" s="50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</row>
    <row r="21" spans="1:15" s="54" customFormat="1" ht="15" customHeight="1" thickBot="1" thickTop="1">
      <c r="A21" s="14"/>
      <c r="B21" s="127"/>
      <c r="C21" s="45" t="s">
        <v>84</v>
      </c>
      <c r="D21" s="46" t="s">
        <v>83</v>
      </c>
      <c r="E21" s="80" t="s">
        <v>88</v>
      </c>
      <c r="F21" s="128"/>
      <c r="G21" s="46">
        <v>12</v>
      </c>
      <c r="H21" s="46">
        <v>0</v>
      </c>
      <c r="I21" s="47">
        <v>2193</v>
      </c>
      <c r="J21" s="48">
        <f t="shared" si="0"/>
        <v>2193</v>
      </c>
      <c r="K21" s="49">
        <f t="shared" si="1"/>
        <v>182.75</v>
      </c>
      <c r="L21" s="53"/>
      <c r="N21" s="55"/>
      <c r="O21" s="56"/>
    </row>
    <row r="22" spans="1:15" s="54" customFormat="1" ht="15" customHeight="1" thickBot="1" thickTop="1">
      <c r="A22" s="14"/>
      <c r="B22" s="127">
        <v>2</v>
      </c>
      <c r="C22" s="45" t="s">
        <v>155</v>
      </c>
      <c r="D22" s="46" t="s">
        <v>98</v>
      </c>
      <c r="E22" s="77" t="s">
        <v>97</v>
      </c>
      <c r="F22" s="128" t="s">
        <v>79</v>
      </c>
      <c r="G22" s="46">
        <v>12</v>
      </c>
      <c r="H22" s="46">
        <v>60</v>
      </c>
      <c r="I22" s="47">
        <v>2272</v>
      </c>
      <c r="J22" s="48">
        <f t="shared" si="0"/>
        <v>2332</v>
      </c>
      <c r="K22" s="49">
        <f t="shared" si="1"/>
        <v>189.33333333333334</v>
      </c>
      <c r="L22" s="57"/>
      <c r="N22" s="55"/>
      <c r="O22" s="56"/>
    </row>
    <row r="23" spans="1:15" s="54" customFormat="1" ht="15" customHeight="1" thickBot="1" thickTop="1">
      <c r="A23" s="14"/>
      <c r="B23" s="127"/>
      <c r="C23" s="45" t="s">
        <v>155</v>
      </c>
      <c r="D23" s="46" t="s">
        <v>95</v>
      </c>
      <c r="E23" s="77" t="s">
        <v>96</v>
      </c>
      <c r="F23" s="128"/>
      <c r="G23" s="46">
        <v>12</v>
      </c>
      <c r="H23" s="46">
        <v>60</v>
      </c>
      <c r="I23" s="47">
        <v>2237</v>
      </c>
      <c r="J23" s="48">
        <f t="shared" si="0"/>
        <v>2297</v>
      </c>
      <c r="K23" s="49">
        <f t="shared" si="1"/>
        <v>186.41666666666666</v>
      </c>
      <c r="L23" s="53"/>
      <c r="N23" s="55"/>
      <c r="O23" s="56"/>
    </row>
    <row r="24" spans="1:15" s="54" customFormat="1" ht="15" customHeight="1" thickBot="1" thickTop="1">
      <c r="A24" s="14"/>
      <c r="B24" s="127"/>
      <c r="C24" s="45" t="s">
        <v>155</v>
      </c>
      <c r="D24" s="46" t="s">
        <v>130</v>
      </c>
      <c r="E24" s="77" t="s">
        <v>131</v>
      </c>
      <c r="F24" s="128"/>
      <c r="G24" s="46">
        <v>6</v>
      </c>
      <c r="H24" s="46">
        <v>30</v>
      </c>
      <c r="I24" s="47">
        <v>1028</v>
      </c>
      <c r="J24" s="48">
        <f t="shared" si="0"/>
        <v>1058</v>
      </c>
      <c r="K24" s="49">
        <f t="shared" si="1"/>
        <v>171.33333333333334</v>
      </c>
      <c r="L24" s="53"/>
      <c r="N24" s="55"/>
      <c r="O24" s="56"/>
    </row>
    <row r="25" spans="1:15" s="54" customFormat="1" ht="15" customHeight="1" thickBot="1" thickTop="1">
      <c r="A25" s="14"/>
      <c r="B25" s="127"/>
      <c r="C25" s="45" t="s">
        <v>84</v>
      </c>
      <c r="D25" s="46" t="s">
        <v>81</v>
      </c>
      <c r="E25" s="77" t="s">
        <v>99</v>
      </c>
      <c r="F25" s="128"/>
      <c r="G25" s="46">
        <v>6</v>
      </c>
      <c r="H25" s="46">
        <v>0</v>
      </c>
      <c r="I25" s="47">
        <v>1102</v>
      </c>
      <c r="J25" s="48">
        <f t="shared" si="0"/>
        <v>1102</v>
      </c>
      <c r="K25" s="49">
        <f t="shared" si="1"/>
        <v>183.66666666666666</v>
      </c>
      <c r="L25" s="57"/>
      <c r="N25" s="56"/>
      <c r="O25" s="56"/>
    </row>
    <row r="26" spans="1:15" s="54" customFormat="1" ht="15" customHeight="1" thickBot="1" thickTop="1">
      <c r="A26" s="14"/>
      <c r="B26" s="127">
        <v>3</v>
      </c>
      <c r="C26" s="45" t="s">
        <v>76</v>
      </c>
      <c r="D26" s="46" t="s">
        <v>106</v>
      </c>
      <c r="E26" s="80" t="s">
        <v>109</v>
      </c>
      <c r="F26" s="128" t="s">
        <v>154</v>
      </c>
      <c r="G26" s="46">
        <v>12</v>
      </c>
      <c r="H26" s="46">
        <v>120</v>
      </c>
      <c r="I26" s="47">
        <v>2224</v>
      </c>
      <c r="J26" s="48">
        <f t="shared" si="0"/>
        <v>2344</v>
      </c>
      <c r="K26" s="49">
        <f t="shared" si="1"/>
        <v>185.33333333333334</v>
      </c>
      <c r="L26" s="57"/>
      <c r="N26" s="55"/>
      <c r="O26" s="55"/>
    </row>
    <row r="27" spans="1:12" s="54" customFormat="1" ht="15" customHeight="1" thickBot="1" thickTop="1">
      <c r="A27" s="14"/>
      <c r="B27" s="127"/>
      <c r="C27" s="45" t="s">
        <v>155</v>
      </c>
      <c r="D27" s="46" t="s">
        <v>107</v>
      </c>
      <c r="E27" s="80" t="s">
        <v>110</v>
      </c>
      <c r="F27" s="128"/>
      <c r="G27" s="46">
        <v>12</v>
      </c>
      <c r="H27" s="46">
        <v>60</v>
      </c>
      <c r="I27" s="47">
        <v>2206</v>
      </c>
      <c r="J27" s="48">
        <f t="shared" si="0"/>
        <v>2266</v>
      </c>
      <c r="K27" s="49">
        <f t="shared" si="1"/>
        <v>183.83333333333334</v>
      </c>
      <c r="L27" s="57"/>
    </row>
    <row r="28" spans="1:12" s="54" customFormat="1" ht="15" customHeight="1" thickBot="1" thickTop="1">
      <c r="A28" s="14"/>
      <c r="B28" s="127"/>
      <c r="C28" s="45" t="s">
        <v>76</v>
      </c>
      <c r="D28" s="46" t="s">
        <v>108</v>
      </c>
      <c r="E28" s="80" t="s">
        <v>111</v>
      </c>
      <c r="F28" s="128"/>
      <c r="G28" s="46">
        <v>12</v>
      </c>
      <c r="H28" s="46">
        <v>120</v>
      </c>
      <c r="I28" s="47">
        <v>2051</v>
      </c>
      <c r="J28" s="48">
        <f t="shared" si="0"/>
        <v>2171</v>
      </c>
      <c r="K28" s="49">
        <f t="shared" si="1"/>
        <v>170.91666666666666</v>
      </c>
      <c r="L28" s="57"/>
    </row>
    <row r="29" spans="1:12" s="54" customFormat="1" ht="15" customHeight="1" thickBot="1" thickTop="1">
      <c r="A29" s="14"/>
      <c r="B29" s="127">
        <v>4</v>
      </c>
      <c r="C29" s="45" t="s">
        <v>155</v>
      </c>
      <c r="D29" s="46" t="s">
        <v>115</v>
      </c>
      <c r="E29" s="80" t="s">
        <v>112</v>
      </c>
      <c r="F29" s="128" t="s">
        <v>154</v>
      </c>
      <c r="G29" s="46">
        <v>12</v>
      </c>
      <c r="H29" s="46">
        <v>60</v>
      </c>
      <c r="I29" s="47">
        <v>2149</v>
      </c>
      <c r="J29" s="48">
        <f t="shared" si="0"/>
        <v>2209</v>
      </c>
      <c r="K29" s="49">
        <f t="shared" si="1"/>
        <v>179.08333333333334</v>
      </c>
      <c r="L29" s="57"/>
    </row>
    <row r="30" spans="1:12" s="54" customFormat="1" ht="15" customHeight="1" thickBot="1" thickTop="1">
      <c r="A30" s="14"/>
      <c r="B30" s="127"/>
      <c r="C30" s="45" t="s">
        <v>155</v>
      </c>
      <c r="D30" s="46" t="s">
        <v>116</v>
      </c>
      <c r="E30" s="80" t="s">
        <v>113</v>
      </c>
      <c r="F30" s="128"/>
      <c r="G30" s="46">
        <v>12</v>
      </c>
      <c r="H30" s="46">
        <v>60</v>
      </c>
      <c r="I30" s="47">
        <v>2176</v>
      </c>
      <c r="J30" s="48">
        <f t="shared" si="0"/>
        <v>2236</v>
      </c>
      <c r="K30" s="49">
        <f t="shared" si="1"/>
        <v>181.33333333333334</v>
      </c>
      <c r="L30" s="57"/>
    </row>
    <row r="31" spans="1:12" s="54" customFormat="1" ht="15" customHeight="1" thickBot="1" thickTop="1">
      <c r="A31" s="14"/>
      <c r="B31" s="127"/>
      <c r="C31" s="45" t="s">
        <v>76</v>
      </c>
      <c r="D31" s="46" t="s">
        <v>117</v>
      </c>
      <c r="E31" s="80" t="s">
        <v>114</v>
      </c>
      <c r="F31" s="128"/>
      <c r="G31" s="46">
        <v>12</v>
      </c>
      <c r="H31" s="46">
        <v>120</v>
      </c>
      <c r="I31" s="47">
        <v>2186</v>
      </c>
      <c r="J31" s="48">
        <f t="shared" si="0"/>
        <v>2306</v>
      </c>
      <c r="K31" s="49">
        <f t="shared" si="1"/>
        <v>182.16666666666666</v>
      </c>
      <c r="L31" s="57"/>
    </row>
    <row r="32" spans="2:12" s="58" customFormat="1" ht="15" customHeight="1" thickBot="1" thickTop="1">
      <c r="B32" s="127">
        <v>5</v>
      </c>
      <c r="C32" s="45" t="s">
        <v>77</v>
      </c>
      <c r="D32" s="46" t="s">
        <v>100</v>
      </c>
      <c r="E32" s="80" t="s">
        <v>103</v>
      </c>
      <c r="F32" s="128" t="s">
        <v>79</v>
      </c>
      <c r="G32" s="46">
        <v>12</v>
      </c>
      <c r="H32" s="46">
        <v>180</v>
      </c>
      <c r="I32" s="47">
        <v>2211</v>
      </c>
      <c r="J32" s="48">
        <f>SUM(I32,H32)</f>
        <v>2391</v>
      </c>
      <c r="K32" s="49">
        <f>I32/G32</f>
        <v>184.25</v>
      </c>
      <c r="L32" s="64"/>
    </row>
    <row r="33" spans="2:12" s="58" customFormat="1" ht="15" customHeight="1" thickBot="1" thickTop="1">
      <c r="B33" s="127"/>
      <c r="C33" s="45" t="s">
        <v>77</v>
      </c>
      <c r="D33" s="46" t="s">
        <v>101</v>
      </c>
      <c r="E33" s="80" t="s">
        <v>104</v>
      </c>
      <c r="F33" s="128"/>
      <c r="G33" s="46">
        <v>12</v>
      </c>
      <c r="H33" s="46">
        <v>180</v>
      </c>
      <c r="I33" s="47">
        <v>2149</v>
      </c>
      <c r="J33" s="48">
        <f>SUM(I33,H33)</f>
        <v>2329</v>
      </c>
      <c r="K33" s="49">
        <f>I33/G33</f>
        <v>179.08333333333334</v>
      </c>
      <c r="L33" s="64"/>
    </row>
    <row r="34" spans="2:12" s="58" customFormat="1" ht="15" customHeight="1" thickBot="1" thickTop="1">
      <c r="B34" s="127"/>
      <c r="C34" s="45" t="s">
        <v>77</v>
      </c>
      <c r="D34" s="46" t="s">
        <v>102</v>
      </c>
      <c r="E34" s="80" t="s">
        <v>105</v>
      </c>
      <c r="F34" s="128"/>
      <c r="G34" s="46">
        <v>12</v>
      </c>
      <c r="H34" s="46">
        <v>180</v>
      </c>
      <c r="I34" s="47">
        <v>1847</v>
      </c>
      <c r="J34" s="48">
        <f>SUM(I34,H34)</f>
        <v>2027</v>
      </c>
      <c r="K34" s="49">
        <f>I34/G34</f>
        <v>153.91666666666666</v>
      </c>
      <c r="L34" s="64"/>
    </row>
    <row r="35" spans="2:12" s="58" customFormat="1" ht="15" customHeight="1" thickBot="1" thickTop="1">
      <c r="B35" s="127">
        <v>6</v>
      </c>
      <c r="C35" s="45" t="s">
        <v>155</v>
      </c>
      <c r="D35" s="46" t="s">
        <v>89</v>
      </c>
      <c r="E35" s="77" t="s">
        <v>92</v>
      </c>
      <c r="F35" s="128" t="s">
        <v>79</v>
      </c>
      <c r="G35" s="46">
        <v>12</v>
      </c>
      <c r="H35" s="46">
        <v>60</v>
      </c>
      <c r="I35" s="47">
        <v>2089</v>
      </c>
      <c r="J35" s="48">
        <f aca="true" t="shared" si="2" ref="J35:J41">SUM(I35,H35)</f>
        <v>2149</v>
      </c>
      <c r="K35" s="49">
        <f aca="true" t="shared" si="3" ref="K35:K41">I35/G35</f>
        <v>174.08333333333334</v>
      </c>
      <c r="L35" s="64"/>
    </row>
    <row r="36" spans="2:12" s="58" customFormat="1" ht="15" customHeight="1" thickBot="1" thickTop="1">
      <c r="B36" s="127"/>
      <c r="C36" s="45" t="s">
        <v>77</v>
      </c>
      <c r="D36" s="46" t="s">
        <v>90</v>
      </c>
      <c r="E36" s="80" t="s">
        <v>93</v>
      </c>
      <c r="F36" s="128"/>
      <c r="G36" s="46">
        <v>12</v>
      </c>
      <c r="H36" s="46">
        <v>180</v>
      </c>
      <c r="I36" s="47">
        <v>2180</v>
      </c>
      <c r="J36" s="48">
        <f t="shared" si="2"/>
        <v>2360</v>
      </c>
      <c r="K36" s="49">
        <f t="shared" si="3"/>
        <v>181.66666666666666</v>
      </c>
      <c r="L36" s="64"/>
    </row>
    <row r="37" spans="2:12" s="58" customFormat="1" ht="15" customHeight="1" thickBot="1" thickTop="1">
      <c r="B37" s="127"/>
      <c r="C37" s="45" t="s">
        <v>155</v>
      </c>
      <c r="D37" s="46" t="s">
        <v>91</v>
      </c>
      <c r="E37" s="80" t="s">
        <v>94</v>
      </c>
      <c r="F37" s="128"/>
      <c r="G37" s="46">
        <v>12</v>
      </c>
      <c r="H37" s="46">
        <v>60</v>
      </c>
      <c r="I37" s="47">
        <v>2118</v>
      </c>
      <c r="J37" s="48">
        <f t="shared" si="2"/>
        <v>2178</v>
      </c>
      <c r="K37" s="49">
        <f t="shared" si="3"/>
        <v>176.5</v>
      </c>
      <c r="L37" s="64"/>
    </row>
    <row r="38" spans="2:12" s="58" customFormat="1" ht="15" customHeight="1" thickBot="1" thickTop="1">
      <c r="B38" s="127">
        <v>7</v>
      </c>
      <c r="C38" s="45" t="s">
        <v>155</v>
      </c>
      <c r="D38" s="46" t="s">
        <v>124</v>
      </c>
      <c r="E38" s="80" t="s">
        <v>127</v>
      </c>
      <c r="F38" s="128" t="s">
        <v>154</v>
      </c>
      <c r="G38" s="46">
        <v>12</v>
      </c>
      <c r="H38" s="46">
        <v>60</v>
      </c>
      <c r="I38" s="47">
        <v>2225</v>
      </c>
      <c r="J38" s="48">
        <f t="shared" si="2"/>
        <v>2285</v>
      </c>
      <c r="K38" s="49">
        <f t="shared" si="3"/>
        <v>185.41666666666666</v>
      </c>
      <c r="L38" s="64"/>
    </row>
    <row r="39" spans="2:12" s="58" customFormat="1" ht="15" customHeight="1" thickBot="1" thickTop="1">
      <c r="B39" s="127"/>
      <c r="C39" s="45" t="s">
        <v>76</v>
      </c>
      <c r="D39" s="46" t="s">
        <v>125</v>
      </c>
      <c r="E39" s="80" t="s">
        <v>128</v>
      </c>
      <c r="F39" s="128"/>
      <c r="G39" s="46">
        <v>12</v>
      </c>
      <c r="H39" s="46">
        <v>120</v>
      </c>
      <c r="I39" s="47">
        <v>1965</v>
      </c>
      <c r="J39" s="48">
        <f t="shared" si="2"/>
        <v>2085</v>
      </c>
      <c r="K39" s="49">
        <f t="shared" si="3"/>
        <v>163.75</v>
      </c>
      <c r="L39" s="64"/>
    </row>
    <row r="40" spans="2:12" s="58" customFormat="1" ht="15" customHeight="1" thickBot="1" thickTop="1">
      <c r="B40" s="127"/>
      <c r="C40" s="45" t="s">
        <v>155</v>
      </c>
      <c r="D40" s="46" t="s">
        <v>132</v>
      </c>
      <c r="E40" s="80" t="s">
        <v>133</v>
      </c>
      <c r="F40" s="128"/>
      <c r="G40" s="46">
        <v>6</v>
      </c>
      <c r="H40" s="46">
        <v>30</v>
      </c>
      <c r="I40" s="47">
        <v>1155</v>
      </c>
      <c r="J40" s="48">
        <f t="shared" si="2"/>
        <v>1185</v>
      </c>
      <c r="K40" s="49">
        <f t="shared" si="3"/>
        <v>192.5</v>
      </c>
      <c r="L40" s="64"/>
    </row>
    <row r="41" spans="2:12" s="58" customFormat="1" ht="15" customHeight="1" thickBot="1" thickTop="1">
      <c r="B41" s="127"/>
      <c r="C41" s="45" t="s">
        <v>155</v>
      </c>
      <c r="D41" s="46" t="s">
        <v>126</v>
      </c>
      <c r="E41" s="80" t="s">
        <v>129</v>
      </c>
      <c r="F41" s="128"/>
      <c r="G41" s="46">
        <v>6</v>
      </c>
      <c r="H41" s="46">
        <v>30</v>
      </c>
      <c r="I41" s="47">
        <v>986</v>
      </c>
      <c r="J41" s="48">
        <f t="shared" si="2"/>
        <v>1016</v>
      </c>
      <c r="K41" s="49">
        <f t="shared" si="3"/>
        <v>164.33333333333334</v>
      </c>
      <c r="L41" s="64"/>
    </row>
    <row r="42" spans="2:12" s="58" customFormat="1" ht="15" customHeight="1" thickBot="1" thickTop="1">
      <c r="B42" s="127">
        <v>8</v>
      </c>
      <c r="C42" s="45" t="s">
        <v>76</v>
      </c>
      <c r="D42" s="46" t="s">
        <v>118</v>
      </c>
      <c r="E42" s="80" t="s">
        <v>119</v>
      </c>
      <c r="F42" s="128" t="s">
        <v>79</v>
      </c>
      <c r="G42" s="46">
        <v>12</v>
      </c>
      <c r="H42" s="46">
        <v>60</v>
      </c>
      <c r="I42" s="47">
        <v>2124</v>
      </c>
      <c r="J42" s="48">
        <f>SUM(I42,H42)</f>
        <v>2184</v>
      </c>
      <c r="K42" s="49">
        <f>I42/G42</f>
        <v>177</v>
      </c>
      <c r="L42" s="64"/>
    </row>
    <row r="43" spans="2:12" s="58" customFormat="1" ht="15" customHeight="1" thickBot="1" thickTop="1">
      <c r="B43" s="127"/>
      <c r="C43" s="45" t="s">
        <v>77</v>
      </c>
      <c r="D43" s="46" t="s">
        <v>120</v>
      </c>
      <c r="E43" s="80" t="s">
        <v>121</v>
      </c>
      <c r="F43" s="128"/>
      <c r="G43" s="46">
        <v>12</v>
      </c>
      <c r="H43" s="46">
        <v>90</v>
      </c>
      <c r="I43" s="47">
        <v>989</v>
      </c>
      <c r="J43" s="48">
        <f>SUM(I43,H43)</f>
        <v>1079</v>
      </c>
      <c r="K43" s="49">
        <f>I43/G43</f>
        <v>82.41666666666667</v>
      </c>
      <c r="L43" s="64"/>
    </row>
    <row r="44" spans="2:12" s="58" customFormat="1" ht="15" customHeight="1" thickBot="1" thickTop="1">
      <c r="B44" s="127"/>
      <c r="C44" s="45" t="s">
        <v>84</v>
      </c>
      <c r="D44" s="46" t="s">
        <v>122</v>
      </c>
      <c r="E44" s="80" t="s">
        <v>123</v>
      </c>
      <c r="F44" s="128"/>
      <c r="G44" s="46">
        <v>12</v>
      </c>
      <c r="H44" s="46">
        <v>0</v>
      </c>
      <c r="I44" s="47">
        <v>2088</v>
      </c>
      <c r="J44" s="48">
        <f>SUM(I44,H44)</f>
        <v>2088</v>
      </c>
      <c r="K44" s="49">
        <f>I44/G44</f>
        <v>174</v>
      </c>
      <c r="L44" s="64"/>
    </row>
    <row r="45" spans="1:12" s="58" customFormat="1" ht="15" customHeight="1" thickTop="1">
      <c r="A45" s="65"/>
      <c r="B45" s="109"/>
      <c r="C45" s="67"/>
      <c r="D45" s="67"/>
      <c r="E45" s="110"/>
      <c r="F45" s="67"/>
      <c r="G45" s="67"/>
      <c r="H45" s="67"/>
      <c r="I45" s="108"/>
      <c r="J45" s="111"/>
      <c r="K45" s="112"/>
      <c r="L45" s="57"/>
    </row>
    <row r="46" spans="1:12" s="58" customFormat="1" ht="15" customHeight="1">
      <c r="A46" s="124" t="s">
        <v>55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</row>
    <row r="47" spans="1:13" s="58" customFormat="1" ht="1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65"/>
    </row>
    <row r="48" spans="2:12" s="58" customFormat="1" ht="13.5" customHeight="1">
      <c r="B48" s="59"/>
      <c r="C48" s="60"/>
      <c r="D48" s="60"/>
      <c r="E48" s="60"/>
      <c r="F48" s="60"/>
      <c r="G48" s="60"/>
      <c r="H48" s="60"/>
      <c r="I48" s="61"/>
      <c r="J48" s="61"/>
      <c r="K48" s="63"/>
      <c r="L48" s="64"/>
    </row>
    <row r="49" spans="2:12" s="58" customFormat="1" ht="13.5" customHeight="1">
      <c r="B49" s="114" t="s">
        <v>134</v>
      </c>
      <c r="C49" s="30" t="s">
        <v>135</v>
      </c>
      <c r="D49" s="31" t="s">
        <v>136</v>
      </c>
      <c r="E49" s="31" t="s">
        <v>137</v>
      </c>
      <c r="F49" s="31" t="s">
        <v>138</v>
      </c>
      <c r="G49" s="31" t="s">
        <v>139</v>
      </c>
      <c r="H49" s="125" t="s">
        <v>140</v>
      </c>
      <c r="I49" s="32" t="s">
        <v>141</v>
      </c>
      <c r="J49" s="33" t="s">
        <v>142</v>
      </c>
      <c r="K49" s="131" t="s">
        <v>143</v>
      </c>
      <c r="L49" s="64"/>
    </row>
    <row r="50" spans="2:12" s="58" customFormat="1" ht="13.5" customHeight="1">
      <c r="B50" s="114"/>
      <c r="C50" s="35" t="s">
        <v>144</v>
      </c>
      <c r="D50" s="36" t="s">
        <v>145</v>
      </c>
      <c r="E50" s="36" t="s">
        <v>146</v>
      </c>
      <c r="F50" s="36" t="s">
        <v>147</v>
      </c>
      <c r="G50" s="36" t="s">
        <v>148</v>
      </c>
      <c r="H50" s="125"/>
      <c r="I50" s="37" t="s">
        <v>149</v>
      </c>
      <c r="J50" s="38" t="s">
        <v>140</v>
      </c>
      <c r="K50" s="131"/>
      <c r="L50" s="64"/>
    </row>
    <row r="51" spans="2:12" s="58" customFormat="1" ht="6" customHeight="1">
      <c r="B51" s="59"/>
      <c r="C51" s="60"/>
      <c r="D51" s="60"/>
      <c r="E51" s="60"/>
      <c r="F51" s="60"/>
      <c r="G51" s="60"/>
      <c r="H51" s="60"/>
      <c r="I51" s="41"/>
      <c r="J51" s="41"/>
      <c r="K51" s="63"/>
      <c r="L51" s="64"/>
    </row>
    <row r="52" spans="2:12" s="58" customFormat="1" ht="15" customHeight="1">
      <c r="B52" s="127">
        <v>1</v>
      </c>
      <c r="C52" s="45"/>
      <c r="D52" s="79"/>
      <c r="E52" s="80"/>
      <c r="F52" s="128"/>
      <c r="G52" s="46"/>
      <c r="H52" s="46"/>
      <c r="I52" s="47"/>
      <c r="J52" s="48">
        <f aca="true" t="shared" si="4" ref="J52:J63">SUM(I52,H52)</f>
        <v>0</v>
      </c>
      <c r="K52" s="49" t="e">
        <f aca="true" t="shared" si="5" ref="K52:K63">J52/G52</f>
        <v>#DIV/0!</v>
      </c>
      <c r="L52" s="64"/>
    </row>
    <row r="53" spans="2:12" s="58" customFormat="1" ht="15" customHeight="1">
      <c r="B53" s="127"/>
      <c r="C53" s="45"/>
      <c r="D53" s="79"/>
      <c r="E53" s="80"/>
      <c r="F53" s="128"/>
      <c r="G53" s="46"/>
      <c r="H53" s="46"/>
      <c r="I53" s="47"/>
      <c r="J53" s="48">
        <f t="shared" si="4"/>
        <v>0</v>
      </c>
      <c r="K53" s="49" t="e">
        <f t="shared" si="5"/>
        <v>#DIV/0!</v>
      </c>
      <c r="L53" s="64"/>
    </row>
    <row r="54" spans="2:12" s="58" customFormat="1" ht="15" customHeight="1">
      <c r="B54" s="127"/>
      <c r="C54" s="45"/>
      <c r="D54" s="79"/>
      <c r="E54" s="80"/>
      <c r="F54" s="128"/>
      <c r="G54" s="46"/>
      <c r="H54" s="46"/>
      <c r="I54" s="47"/>
      <c r="J54" s="48">
        <f t="shared" si="4"/>
        <v>0</v>
      </c>
      <c r="K54" s="49" t="e">
        <f t="shared" si="5"/>
        <v>#DIV/0!</v>
      </c>
      <c r="L54" s="64"/>
    </row>
    <row r="55" spans="2:12" s="58" customFormat="1" ht="13.5" customHeight="1">
      <c r="B55" s="127">
        <v>2</v>
      </c>
      <c r="C55" s="45"/>
      <c r="D55" s="46"/>
      <c r="E55" s="80"/>
      <c r="F55" s="128"/>
      <c r="G55" s="46"/>
      <c r="H55" s="46"/>
      <c r="I55" s="47"/>
      <c r="J55" s="48">
        <f t="shared" si="4"/>
        <v>0</v>
      </c>
      <c r="K55" s="49" t="e">
        <f t="shared" si="5"/>
        <v>#DIV/0!</v>
      </c>
      <c r="L55" s="64"/>
    </row>
    <row r="56" spans="2:12" s="58" customFormat="1" ht="13.5" customHeight="1">
      <c r="B56" s="127"/>
      <c r="C56" s="45"/>
      <c r="D56" s="46"/>
      <c r="E56" s="80"/>
      <c r="F56" s="128"/>
      <c r="G56" s="46"/>
      <c r="H56" s="46"/>
      <c r="I56" s="47"/>
      <c r="J56" s="48">
        <f t="shared" si="4"/>
        <v>0</v>
      </c>
      <c r="K56" s="49" t="e">
        <f t="shared" si="5"/>
        <v>#DIV/0!</v>
      </c>
      <c r="L56" s="64"/>
    </row>
    <row r="57" spans="2:12" s="73" customFormat="1" ht="13.5" customHeight="1">
      <c r="B57" s="127"/>
      <c r="C57" s="45"/>
      <c r="D57" s="46"/>
      <c r="E57" s="80"/>
      <c r="F57" s="128"/>
      <c r="G57" s="46"/>
      <c r="H57" s="46"/>
      <c r="I57" s="47"/>
      <c r="J57" s="48">
        <f t="shared" si="4"/>
        <v>0</v>
      </c>
      <c r="K57" s="49" t="e">
        <f t="shared" si="5"/>
        <v>#DIV/0!</v>
      </c>
      <c r="L57" s="64"/>
    </row>
    <row r="58" spans="2:12" s="73" customFormat="1" ht="13.5" customHeight="1">
      <c r="B58" s="127">
        <v>3</v>
      </c>
      <c r="C58" s="45"/>
      <c r="D58" s="46"/>
      <c r="E58" s="80"/>
      <c r="F58" s="128"/>
      <c r="G58" s="46"/>
      <c r="H58" s="46"/>
      <c r="I58" s="47"/>
      <c r="J58" s="48">
        <f t="shared" si="4"/>
        <v>0</v>
      </c>
      <c r="K58" s="49" t="e">
        <f t="shared" si="5"/>
        <v>#DIV/0!</v>
      </c>
      <c r="L58" s="64"/>
    </row>
    <row r="59" spans="2:12" s="73" customFormat="1" ht="13.5" customHeight="1">
      <c r="B59" s="127"/>
      <c r="C59" s="45"/>
      <c r="D59" s="46"/>
      <c r="E59" s="80"/>
      <c r="F59" s="128"/>
      <c r="G59" s="46"/>
      <c r="H59" s="46"/>
      <c r="I59" s="47"/>
      <c r="J59" s="48">
        <f t="shared" si="4"/>
        <v>0</v>
      </c>
      <c r="K59" s="49" t="e">
        <f t="shared" si="5"/>
        <v>#DIV/0!</v>
      </c>
      <c r="L59" s="64"/>
    </row>
    <row r="60" spans="2:12" s="73" customFormat="1" ht="13.5" customHeight="1">
      <c r="B60" s="127"/>
      <c r="C60" s="45"/>
      <c r="D60" s="46"/>
      <c r="E60" s="80"/>
      <c r="F60" s="128"/>
      <c r="G60" s="46"/>
      <c r="H60" s="46"/>
      <c r="I60" s="47"/>
      <c r="J60" s="48">
        <f t="shared" si="4"/>
        <v>0</v>
      </c>
      <c r="K60" s="49" t="e">
        <f t="shared" si="5"/>
        <v>#DIV/0!</v>
      </c>
      <c r="L60" s="64"/>
    </row>
    <row r="61" spans="2:12" s="73" customFormat="1" ht="13.5" customHeight="1">
      <c r="B61" s="127">
        <v>4</v>
      </c>
      <c r="C61" s="45"/>
      <c r="D61" s="46"/>
      <c r="E61" s="80"/>
      <c r="F61" s="128"/>
      <c r="G61" s="46"/>
      <c r="H61" s="46"/>
      <c r="I61" s="47"/>
      <c r="J61" s="48">
        <f t="shared" si="4"/>
        <v>0</v>
      </c>
      <c r="K61" s="49" t="e">
        <f t="shared" si="5"/>
        <v>#DIV/0!</v>
      </c>
      <c r="L61" s="64"/>
    </row>
    <row r="62" spans="2:12" s="73" customFormat="1" ht="13.5" customHeight="1">
      <c r="B62" s="127"/>
      <c r="C62" s="45"/>
      <c r="D62" s="46"/>
      <c r="E62" s="80"/>
      <c r="F62" s="128"/>
      <c r="G62" s="46"/>
      <c r="H62" s="46"/>
      <c r="I62" s="47"/>
      <c r="J62" s="48">
        <f t="shared" si="4"/>
        <v>0</v>
      </c>
      <c r="K62" s="49" t="e">
        <f t="shared" si="5"/>
        <v>#DIV/0!</v>
      </c>
      <c r="L62" s="64"/>
    </row>
    <row r="63" spans="2:11" ht="13.5">
      <c r="B63" s="127"/>
      <c r="C63" s="45"/>
      <c r="D63" s="46"/>
      <c r="E63" s="80"/>
      <c r="F63" s="128"/>
      <c r="G63" s="46"/>
      <c r="H63" s="46"/>
      <c r="I63" s="47"/>
      <c r="J63" s="48">
        <f t="shared" si="4"/>
        <v>0</v>
      </c>
      <c r="K63" s="49" t="e">
        <f t="shared" si="5"/>
        <v>#DIV/0!</v>
      </c>
    </row>
    <row r="64" ht="12">
      <c r="E64" s="81"/>
    </row>
  </sheetData>
  <sheetProtection selectLockedCells="1" selectUnlockedCells="1"/>
  <mergeCells count="37">
    <mergeCell ref="F32:F34"/>
    <mergeCell ref="F35:F37"/>
    <mergeCell ref="B42:B44"/>
    <mergeCell ref="F42:F44"/>
    <mergeCell ref="B61:B63"/>
    <mergeCell ref="F61:F63"/>
    <mergeCell ref="B52:B54"/>
    <mergeCell ref="F52:F54"/>
    <mergeCell ref="B55:B57"/>
    <mergeCell ref="F55:F57"/>
    <mergeCell ref="F58:F60"/>
    <mergeCell ref="F29:F31"/>
    <mergeCell ref="A46:L46"/>
    <mergeCell ref="A47:L47"/>
    <mergeCell ref="B32:B34"/>
    <mergeCell ref="B35:B37"/>
    <mergeCell ref="B38:B41"/>
    <mergeCell ref="B58:B60"/>
    <mergeCell ref="B49:B50"/>
    <mergeCell ref="F38:F41"/>
    <mergeCell ref="H49:H50"/>
    <mergeCell ref="K49:K50"/>
    <mergeCell ref="A2:L6"/>
    <mergeCell ref="A7:L7"/>
    <mergeCell ref="A12:L12"/>
    <mergeCell ref="A13:L13"/>
    <mergeCell ref="B29:B31"/>
    <mergeCell ref="B14:K14"/>
    <mergeCell ref="B16:B17"/>
    <mergeCell ref="H16:H17"/>
    <mergeCell ref="B26:B28"/>
    <mergeCell ref="K16:K17"/>
    <mergeCell ref="B19:B21"/>
    <mergeCell ref="F19:F21"/>
    <mergeCell ref="B22:B25"/>
    <mergeCell ref="F22:F25"/>
    <mergeCell ref="F26:F28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EB56"/>
  <sheetViews>
    <sheetView zoomScalePageLayoutView="0" workbookViewId="0" topLeftCell="A1">
      <selection activeCell="O48" sqref="O48"/>
    </sheetView>
  </sheetViews>
  <sheetFormatPr defaultColWidth="11.421875" defaultRowHeight="12.75"/>
  <cols>
    <col min="1" max="1" width="1.7109375" style="1" customWidth="1"/>
    <col min="2" max="3" width="5.7109375" style="2" customWidth="1"/>
    <col min="4" max="5" width="6.7109375" style="2" customWidth="1"/>
    <col min="6" max="6" width="17.421875" style="2" bestFit="1" customWidth="1"/>
    <col min="7" max="7" width="7.7109375" style="2" customWidth="1"/>
    <col min="8" max="8" width="20.00390625" style="2" bestFit="1" customWidth="1"/>
    <col min="9" max="9" width="6.7109375" style="2" customWidth="1"/>
    <col min="10" max="10" width="8.7109375" style="3" customWidth="1"/>
    <col min="11" max="11" width="8.7109375" style="4" customWidth="1"/>
    <col min="12" max="12" width="2.7109375" style="5" customWidth="1"/>
    <col min="13" max="13" width="4.7109375" style="1" customWidth="1"/>
    <col min="14" max="16384" width="9.140625" style="1" customWidth="1"/>
  </cols>
  <sheetData>
    <row r="1" ht="4.5" customHeight="1"/>
    <row r="2" spans="2:11" ht="12"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2:11" ht="12"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2:11" ht="12"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2:11" ht="12"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7" spans="1:14" s="9" customFormat="1" ht="19.5" customHeight="1">
      <c r="A7" s="119" t="s">
        <v>65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8"/>
      <c r="M7" s="8"/>
      <c r="N7" s="8"/>
    </row>
    <row r="8" spans="10:12" s="2" customFormat="1" ht="9.75" customHeight="1">
      <c r="J8" s="3"/>
      <c r="K8" s="4"/>
      <c r="L8" s="10"/>
    </row>
    <row r="9" spans="2:12" s="11" customFormat="1" ht="9.75" customHeight="1">
      <c r="B9" s="12"/>
      <c r="C9" s="12"/>
      <c r="D9" s="13"/>
      <c r="E9" s="13"/>
      <c r="F9" s="13"/>
      <c r="G9" s="14"/>
      <c r="J9" s="15"/>
      <c r="K9" s="16"/>
      <c r="L9" s="5"/>
    </row>
    <row r="10" spans="2:13" ht="9.75" customHeight="1">
      <c r="B10" s="13"/>
      <c r="C10" s="13"/>
      <c r="D10" s="13"/>
      <c r="E10" s="13"/>
      <c r="F10" s="13"/>
      <c r="G10" s="13"/>
      <c r="H10" s="13"/>
      <c r="I10" s="13"/>
      <c r="J10" s="17"/>
      <c r="M10" s="18"/>
    </row>
    <row r="11" spans="2:12" s="11" customFormat="1" ht="9.75" customHeight="1">
      <c r="B11" s="19"/>
      <c r="C11" s="19"/>
      <c r="D11" s="20"/>
      <c r="E11" s="20"/>
      <c r="F11" s="21"/>
      <c r="G11" s="20"/>
      <c r="H11" s="19"/>
      <c r="J11" s="22"/>
      <c r="K11" s="16"/>
      <c r="L11" s="5"/>
    </row>
    <row r="12" spans="1:14" s="11" customFormat="1" ht="15" customHeight="1">
      <c r="A12" s="124" t="s">
        <v>66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24"/>
      <c r="M12" s="24"/>
      <c r="N12" s="24"/>
    </row>
    <row r="13" spans="12:13" s="11" customFormat="1" ht="15" customHeight="1">
      <c r="L13" s="26"/>
      <c r="M13" s="26"/>
    </row>
    <row r="14" spans="2:12" s="11" customFormat="1" ht="12.75" customHeight="1"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28"/>
    </row>
    <row r="15" ht="9.75" customHeight="1" thickBot="1"/>
    <row r="16" spans="2:12" s="29" customFormat="1" ht="13.5" customHeight="1" thickBot="1">
      <c r="B16" s="114" t="s">
        <v>134</v>
      </c>
      <c r="C16" s="132" t="s">
        <v>18</v>
      </c>
      <c r="D16" s="30" t="s">
        <v>135</v>
      </c>
      <c r="E16" s="133" t="s">
        <v>19</v>
      </c>
      <c r="F16" s="31" t="s">
        <v>136</v>
      </c>
      <c r="G16" s="31" t="s">
        <v>137</v>
      </c>
      <c r="H16" s="31" t="s">
        <v>138</v>
      </c>
      <c r="I16" s="31" t="s">
        <v>139</v>
      </c>
      <c r="J16" s="84" t="s">
        <v>141</v>
      </c>
      <c r="K16" s="131" t="s">
        <v>143</v>
      </c>
      <c r="L16" s="34"/>
    </row>
    <row r="17" spans="2:12" s="29" customFormat="1" ht="13.5" customHeight="1" thickBot="1">
      <c r="B17" s="114"/>
      <c r="C17" s="132"/>
      <c r="D17" s="35" t="s">
        <v>144</v>
      </c>
      <c r="E17" s="134"/>
      <c r="F17" s="36" t="s">
        <v>145</v>
      </c>
      <c r="G17" s="36" t="s">
        <v>146</v>
      </c>
      <c r="H17" s="36" t="s">
        <v>147</v>
      </c>
      <c r="I17" s="36" t="s">
        <v>148</v>
      </c>
      <c r="J17" s="37" t="s">
        <v>149</v>
      </c>
      <c r="K17" s="131"/>
      <c r="L17" s="34"/>
    </row>
    <row r="18" spans="2:12" s="29" customFormat="1" ht="6" customHeight="1" thickBot="1">
      <c r="B18" s="39"/>
      <c r="C18" s="39"/>
      <c r="D18" s="39"/>
      <c r="E18" s="39"/>
      <c r="F18" s="40"/>
      <c r="G18" s="40"/>
      <c r="H18" s="40"/>
      <c r="I18" s="40"/>
      <c r="J18" s="41"/>
      <c r="K18" s="42"/>
      <c r="L18" s="34"/>
    </row>
    <row r="19" spans="1:132" s="52" customFormat="1" ht="18" customHeight="1" thickBot="1" thickTop="1">
      <c r="A19" s="43"/>
      <c r="B19" s="44">
        <v>1</v>
      </c>
      <c r="C19" s="97">
        <v>25</v>
      </c>
      <c r="D19" s="45" t="s">
        <v>155</v>
      </c>
      <c r="E19" s="45">
        <v>0</v>
      </c>
      <c r="F19" s="46" t="s">
        <v>25</v>
      </c>
      <c r="G19" s="98" t="s">
        <v>27</v>
      </c>
      <c r="H19" s="99" t="s">
        <v>1</v>
      </c>
      <c r="I19" s="46">
        <v>8</v>
      </c>
      <c r="J19" s="93">
        <v>1771</v>
      </c>
      <c r="K19" s="89">
        <f aca="true" t="shared" si="0" ref="K19:K24">J19/I19</f>
        <v>221.375</v>
      </c>
      <c r="L19" s="50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</row>
    <row r="20" spans="1:132" s="52" customFormat="1" ht="18" customHeight="1" thickBot="1" thickTop="1">
      <c r="A20" s="43"/>
      <c r="B20" s="44">
        <v>2</v>
      </c>
      <c r="C20" s="97">
        <v>20</v>
      </c>
      <c r="D20" s="45" t="s">
        <v>155</v>
      </c>
      <c r="E20" s="45">
        <v>0</v>
      </c>
      <c r="F20" s="46" t="s">
        <v>6</v>
      </c>
      <c r="G20" s="95" t="s">
        <v>7</v>
      </c>
      <c r="H20" s="99" t="s">
        <v>1</v>
      </c>
      <c r="I20" s="46">
        <v>8</v>
      </c>
      <c r="J20" s="93">
        <v>1560</v>
      </c>
      <c r="K20" s="89">
        <f t="shared" si="0"/>
        <v>195</v>
      </c>
      <c r="L20" s="50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</row>
    <row r="21" spans="1:12" s="54" customFormat="1" ht="18" customHeight="1" thickBot="1" thickTop="1">
      <c r="A21" s="14"/>
      <c r="B21" s="44">
        <v>3</v>
      </c>
      <c r="C21" s="97">
        <v>16</v>
      </c>
      <c r="D21" s="45" t="s">
        <v>155</v>
      </c>
      <c r="E21" s="45">
        <v>0</v>
      </c>
      <c r="F21" s="46" t="s">
        <v>8</v>
      </c>
      <c r="G21" s="95" t="s">
        <v>9</v>
      </c>
      <c r="H21" s="99" t="s">
        <v>1</v>
      </c>
      <c r="I21" s="46">
        <v>8</v>
      </c>
      <c r="J21" s="93">
        <v>1549</v>
      </c>
      <c r="K21" s="89">
        <f t="shared" si="0"/>
        <v>193.625</v>
      </c>
      <c r="L21" s="53"/>
    </row>
    <row r="22" spans="1:12" s="54" customFormat="1" ht="18" customHeight="1" thickBot="1" thickTop="1">
      <c r="A22" s="14"/>
      <c r="B22" s="44">
        <v>4</v>
      </c>
      <c r="C22" s="97">
        <v>13</v>
      </c>
      <c r="D22" s="45" t="s">
        <v>155</v>
      </c>
      <c r="E22" s="45">
        <v>0</v>
      </c>
      <c r="F22" s="46" t="s">
        <v>152</v>
      </c>
      <c r="G22" s="94" t="s">
        <v>153</v>
      </c>
      <c r="H22" s="99" t="s">
        <v>154</v>
      </c>
      <c r="I22" s="46">
        <v>8</v>
      </c>
      <c r="J22" s="93">
        <v>1492</v>
      </c>
      <c r="K22" s="89">
        <f t="shared" si="0"/>
        <v>186.5</v>
      </c>
      <c r="L22" s="57"/>
    </row>
    <row r="23" spans="1:12" s="54" customFormat="1" ht="18" customHeight="1" thickBot="1" thickTop="1">
      <c r="A23" s="14"/>
      <c r="B23" s="44">
        <v>5</v>
      </c>
      <c r="C23" s="97">
        <v>11</v>
      </c>
      <c r="D23" s="45" t="s">
        <v>155</v>
      </c>
      <c r="E23" s="45">
        <v>0</v>
      </c>
      <c r="F23" s="46" t="s">
        <v>12</v>
      </c>
      <c r="G23" s="95" t="s">
        <v>13</v>
      </c>
      <c r="H23" s="99" t="s">
        <v>1</v>
      </c>
      <c r="I23" s="46">
        <v>8</v>
      </c>
      <c r="J23" s="93">
        <v>1440</v>
      </c>
      <c r="K23" s="89">
        <f t="shared" si="0"/>
        <v>180</v>
      </c>
      <c r="L23" s="53"/>
    </row>
    <row r="24" spans="1:12" s="54" customFormat="1" ht="18" customHeight="1" thickBot="1" thickTop="1">
      <c r="A24" s="14"/>
      <c r="B24" s="44">
        <v>6</v>
      </c>
      <c r="C24" s="97">
        <v>10</v>
      </c>
      <c r="D24" s="45" t="s">
        <v>155</v>
      </c>
      <c r="E24" s="45">
        <v>0</v>
      </c>
      <c r="F24" s="46" t="s">
        <v>156</v>
      </c>
      <c r="G24" s="94" t="s">
        <v>157</v>
      </c>
      <c r="H24" s="46" t="s">
        <v>154</v>
      </c>
      <c r="I24" s="46">
        <v>8</v>
      </c>
      <c r="J24" s="93">
        <v>1364</v>
      </c>
      <c r="K24" s="89">
        <f t="shared" si="0"/>
        <v>170.5</v>
      </c>
      <c r="L24" s="57"/>
    </row>
    <row r="25" spans="2:12" s="58" customFormat="1" ht="13.5" customHeight="1" thickTop="1">
      <c r="B25" s="59"/>
      <c r="C25" s="59"/>
      <c r="D25" s="60"/>
      <c r="E25" s="60"/>
      <c r="F25" s="60"/>
      <c r="G25" s="60"/>
      <c r="H25" s="60"/>
      <c r="I25" s="60"/>
      <c r="J25" s="61"/>
      <c r="K25" s="63"/>
      <c r="L25" s="64"/>
    </row>
    <row r="26" spans="2:12" s="58" customFormat="1" ht="13.5" customHeight="1">
      <c r="B26" s="59"/>
      <c r="C26" s="59"/>
      <c r="D26" s="60"/>
      <c r="E26" s="60"/>
      <c r="F26" s="60"/>
      <c r="G26" s="60"/>
      <c r="H26" s="60"/>
      <c r="I26" s="60"/>
      <c r="J26" s="61"/>
      <c r="K26" s="63"/>
      <c r="L26" s="64"/>
    </row>
    <row r="27" spans="2:12" s="58" customFormat="1" ht="13.5" customHeight="1">
      <c r="B27" s="59"/>
      <c r="C27" s="59"/>
      <c r="D27" s="60"/>
      <c r="E27" s="60"/>
      <c r="F27" s="60"/>
      <c r="G27" s="60"/>
      <c r="H27" s="60"/>
      <c r="I27" s="60"/>
      <c r="J27" s="61"/>
      <c r="K27" s="63"/>
      <c r="L27" s="64"/>
    </row>
    <row r="28" spans="1:12" s="58" customFormat="1" ht="15" customHeight="1">
      <c r="A28" s="124" t="s">
        <v>67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64"/>
    </row>
    <row r="29" spans="1:12" s="58" customFormat="1" ht="1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64"/>
    </row>
    <row r="30" spans="1:12" s="58" customFormat="1" ht="1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64"/>
    </row>
    <row r="31" spans="2:12" s="58" customFormat="1" ht="13.5" customHeight="1" thickBot="1">
      <c r="B31" s="59"/>
      <c r="C31" s="59"/>
      <c r="D31" s="60"/>
      <c r="E31" s="60"/>
      <c r="F31" s="60"/>
      <c r="G31" s="60"/>
      <c r="H31" s="60"/>
      <c r="I31" s="60"/>
      <c r="J31" s="61"/>
      <c r="K31" s="63"/>
      <c r="L31" s="64"/>
    </row>
    <row r="32" spans="2:12" s="58" customFormat="1" ht="13.5" customHeight="1" thickBot="1">
      <c r="B32" s="114" t="s">
        <v>134</v>
      </c>
      <c r="C32" s="132" t="s">
        <v>18</v>
      </c>
      <c r="D32" s="30" t="s">
        <v>135</v>
      </c>
      <c r="E32" s="133" t="s">
        <v>19</v>
      </c>
      <c r="F32" s="31" t="s">
        <v>136</v>
      </c>
      <c r="G32" s="31" t="s">
        <v>137</v>
      </c>
      <c r="H32" s="31" t="s">
        <v>138</v>
      </c>
      <c r="I32" s="31" t="s">
        <v>139</v>
      </c>
      <c r="J32" s="84" t="s">
        <v>141</v>
      </c>
      <c r="K32" s="131" t="s">
        <v>143</v>
      </c>
      <c r="L32" s="64"/>
    </row>
    <row r="33" spans="2:12" s="58" customFormat="1" ht="13.5" customHeight="1" thickBot="1">
      <c r="B33" s="114"/>
      <c r="C33" s="132"/>
      <c r="D33" s="35" t="s">
        <v>144</v>
      </c>
      <c r="E33" s="134"/>
      <c r="F33" s="36" t="s">
        <v>145</v>
      </c>
      <c r="G33" s="36" t="s">
        <v>146</v>
      </c>
      <c r="H33" s="36" t="s">
        <v>147</v>
      </c>
      <c r="I33" s="36" t="s">
        <v>148</v>
      </c>
      <c r="J33" s="37" t="s">
        <v>149</v>
      </c>
      <c r="K33" s="131"/>
      <c r="L33" s="64"/>
    </row>
    <row r="34" spans="2:12" s="58" customFormat="1" ht="6" customHeight="1" thickBot="1">
      <c r="B34" s="59"/>
      <c r="C34" s="59"/>
      <c r="D34" s="60"/>
      <c r="E34" s="60"/>
      <c r="F34" s="60"/>
      <c r="G34" s="60"/>
      <c r="H34" s="60"/>
      <c r="I34" s="60"/>
      <c r="J34" s="61"/>
      <c r="K34" s="63"/>
      <c r="L34" s="64"/>
    </row>
    <row r="35" spans="2:12" s="58" customFormat="1" ht="18" customHeight="1" thickBot="1" thickTop="1">
      <c r="B35" s="44">
        <v>1</v>
      </c>
      <c r="C35" s="97">
        <v>25</v>
      </c>
      <c r="D35" s="45" t="s">
        <v>76</v>
      </c>
      <c r="E35" s="45">
        <v>0</v>
      </c>
      <c r="F35" s="46" t="s">
        <v>160</v>
      </c>
      <c r="G35" s="95" t="s">
        <v>0</v>
      </c>
      <c r="H35" s="99" t="s">
        <v>154</v>
      </c>
      <c r="I35" s="46">
        <v>8</v>
      </c>
      <c r="J35" s="93">
        <v>1566</v>
      </c>
      <c r="K35" s="89">
        <f aca="true" t="shared" si="1" ref="K35:K40">J35/I35</f>
        <v>195.75</v>
      </c>
      <c r="L35" s="64"/>
    </row>
    <row r="36" spans="2:12" s="58" customFormat="1" ht="18" customHeight="1" thickBot="1" thickTop="1">
      <c r="B36" s="44">
        <v>2</v>
      </c>
      <c r="C36" s="97">
        <v>20</v>
      </c>
      <c r="D36" s="45" t="s">
        <v>76</v>
      </c>
      <c r="E36" s="45">
        <v>0</v>
      </c>
      <c r="F36" s="46" t="s">
        <v>35</v>
      </c>
      <c r="G36" s="96" t="s">
        <v>52</v>
      </c>
      <c r="H36" s="99" t="s">
        <v>154</v>
      </c>
      <c r="I36" s="46">
        <v>8</v>
      </c>
      <c r="J36" s="93">
        <v>1507</v>
      </c>
      <c r="K36" s="89">
        <f t="shared" si="1"/>
        <v>188.375</v>
      </c>
      <c r="L36" s="64"/>
    </row>
    <row r="37" spans="2:12" s="58" customFormat="1" ht="18" customHeight="1" thickBot="1" thickTop="1">
      <c r="B37" s="44">
        <v>3</v>
      </c>
      <c r="C37" s="97">
        <v>16</v>
      </c>
      <c r="D37" s="45" t="s">
        <v>76</v>
      </c>
      <c r="E37" s="45">
        <v>0</v>
      </c>
      <c r="F37" s="46" t="s">
        <v>10</v>
      </c>
      <c r="G37" s="95" t="s">
        <v>11</v>
      </c>
      <c r="H37" s="99" t="s">
        <v>1</v>
      </c>
      <c r="I37" s="46">
        <v>8</v>
      </c>
      <c r="J37" s="93">
        <v>1446</v>
      </c>
      <c r="K37" s="89">
        <f t="shared" si="1"/>
        <v>180.75</v>
      </c>
      <c r="L37" s="64"/>
    </row>
    <row r="38" spans="2:12" s="58" customFormat="1" ht="18" customHeight="1" thickBot="1" thickTop="1">
      <c r="B38" s="44">
        <v>4</v>
      </c>
      <c r="C38" s="97">
        <v>13</v>
      </c>
      <c r="D38" s="45" t="s">
        <v>76</v>
      </c>
      <c r="E38" s="45">
        <v>0</v>
      </c>
      <c r="F38" s="46" t="s">
        <v>36</v>
      </c>
      <c r="G38" s="95" t="s">
        <v>53</v>
      </c>
      <c r="H38" s="99" t="s">
        <v>154</v>
      </c>
      <c r="I38" s="46">
        <v>8</v>
      </c>
      <c r="J38" s="93">
        <v>1388</v>
      </c>
      <c r="K38" s="89">
        <f t="shared" si="1"/>
        <v>173.5</v>
      </c>
      <c r="L38" s="64"/>
    </row>
    <row r="39" spans="2:12" s="73" customFormat="1" ht="18" customHeight="1" thickBot="1" thickTop="1">
      <c r="B39" s="44">
        <v>5</v>
      </c>
      <c r="C39" s="97">
        <v>11</v>
      </c>
      <c r="D39" s="45" t="s">
        <v>76</v>
      </c>
      <c r="E39" s="45">
        <v>0</v>
      </c>
      <c r="F39" s="46" t="s">
        <v>24</v>
      </c>
      <c r="G39" s="94" t="s">
        <v>26</v>
      </c>
      <c r="H39" s="99" t="s">
        <v>154</v>
      </c>
      <c r="I39" s="46">
        <v>8</v>
      </c>
      <c r="J39" s="93">
        <v>1332</v>
      </c>
      <c r="K39" s="89">
        <f t="shared" si="1"/>
        <v>166.5</v>
      </c>
      <c r="L39" s="64"/>
    </row>
    <row r="40" spans="2:12" s="73" customFormat="1" ht="18" customHeight="1" thickBot="1" thickTop="1">
      <c r="B40" s="44">
        <v>6</v>
      </c>
      <c r="C40" s="97"/>
      <c r="D40" s="45" t="s">
        <v>76</v>
      </c>
      <c r="E40" s="45">
        <v>0</v>
      </c>
      <c r="F40" s="46" t="s">
        <v>3</v>
      </c>
      <c r="G40" s="95" t="s">
        <v>2</v>
      </c>
      <c r="H40" s="46" t="s">
        <v>1</v>
      </c>
      <c r="I40" s="46">
        <v>8</v>
      </c>
      <c r="J40" s="93">
        <v>1440</v>
      </c>
      <c r="K40" s="89">
        <f t="shared" si="1"/>
        <v>180</v>
      </c>
      <c r="L40" s="64"/>
    </row>
    <row r="41" spans="2:12" s="73" customFormat="1" ht="13.5" customHeight="1" thickTop="1">
      <c r="B41" s="74"/>
      <c r="C41" s="74"/>
      <c r="D41" s="67"/>
      <c r="E41" s="67"/>
      <c r="F41" s="67"/>
      <c r="G41" s="75"/>
      <c r="H41" s="67"/>
      <c r="I41" s="67"/>
      <c r="J41" s="76"/>
      <c r="K41" s="68"/>
      <c r="L41" s="64"/>
    </row>
    <row r="42" spans="2:12" s="73" customFormat="1" ht="13.5" customHeight="1">
      <c r="B42" s="74"/>
      <c r="C42" s="74"/>
      <c r="D42" s="67"/>
      <c r="E42" s="67"/>
      <c r="F42" s="67"/>
      <c r="G42" s="75"/>
      <c r="H42" s="67"/>
      <c r="I42" s="67"/>
      <c r="J42" s="76"/>
      <c r="K42" s="68"/>
      <c r="L42" s="64"/>
    </row>
    <row r="43" spans="2:12" s="73" customFormat="1" ht="13.5" customHeight="1">
      <c r="B43" s="74"/>
      <c r="C43" s="74"/>
      <c r="D43" s="67"/>
      <c r="E43" s="67"/>
      <c r="F43" s="67"/>
      <c r="G43" s="75"/>
      <c r="H43" s="67"/>
      <c r="I43" s="67"/>
      <c r="J43" s="76"/>
      <c r="K43" s="68"/>
      <c r="L43" s="64"/>
    </row>
    <row r="44" spans="2:12" s="73" customFormat="1" ht="13.5" customHeight="1">
      <c r="B44" s="74"/>
      <c r="C44" s="74"/>
      <c r="D44" s="67"/>
      <c r="E44" s="67"/>
      <c r="F44" s="67"/>
      <c r="G44" s="75"/>
      <c r="H44" s="67"/>
      <c r="I44" s="67"/>
      <c r="J44" s="76"/>
      <c r="K44" s="68"/>
      <c r="L44" s="64"/>
    </row>
    <row r="45" spans="1:12" s="73" customFormat="1" ht="15" customHeight="1">
      <c r="A45" s="124" t="s">
        <v>68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64"/>
    </row>
    <row r="46" spans="2:12" s="73" customFormat="1" ht="13.5" customHeight="1">
      <c r="B46" s="74"/>
      <c r="C46" s="74"/>
      <c r="D46" s="67"/>
      <c r="E46" s="67"/>
      <c r="F46" s="67"/>
      <c r="G46" s="75"/>
      <c r="H46" s="67"/>
      <c r="I46" s="67"/>
      <c r="J46" s="76"/>
      <c r="K46" s="68"/>
      <c r="L46" s="64"/>
    </row>
    <row r="47" spans="2:12" s="73" customFormat="1" ht="13.5" customHeight="1" thickBot="1">
      <c r="B47" s="74"/>
      <c r="C47" s="74"/>
      <c r="D47" s="67"/>
      <c r="E47" s="67"/>
      <c r="F47" s="67"/>
      <c r="G47" s="75"/>
      <c r="H47" s="67"/>
      <c r="I47" s="67"/>
      <c r="J47" s="76"/>
      <c r="K47" s="68"/>
      <c r="L47" s="64"/>
    </row>
    <row r="48" spans="2:11" ht="13.5" customHeight="1" thickBot="1">
      <c r="B48" s="114" t="s">
        <v>134</v>
      </c>
      <c r="C48" s="132" t="s">
        <v>18</v>
      </c>
      <c r="D48" s="30" t="s">
        <v>135</v>
      </c>
      <c r="E48" s="133" t="s">
        <v>19</v>
      </c>
      <c r="F48" s="31" t="s">
        <v>136</v>
      </c>
      <c r="G48" s="31" t="s">
        <v>137</v>
      </c>
      <c r="H48" s="31" t="s">
        <v>138</v>
      </c>
      <c r="I48" s="31" t="s">
        <v>139</v>
      </c>
      <c r="J48" s="84" t="s">
        <v>141</v>
      </c>
      <c r="K48" s="131" t="s">
        <v>143</v>
      </c>
    </row>
    <row r="49" spans="2:11" ht="13.5" customHeight="1" thickBot="1">
      <c r="B49" s="114"/>
      <c r="C49" s="132"/>
      <c r="D49" s="35" t="s">
        <v>144</v>
      </c>
      <c r="E49" s="134"/>
      <c r="F49" s="36" t="s">
        <v>145</v>
      </c>
      <c r="G49" s="36" t="s">
        <v>146</v>
      </c>
      <c r="H49" s="36" t="s">
        <v>147</v>
      </c>
      <c r="I49" s="36" t="s">
        <v>148</v>
      </c>
      <c r="J49" s="37" t="s">
        <v>149</v>
      </c>
      <c r="K49" s="131"/>
    </row>
    <row r="50" ht="6" customHeight="1" thickBot="1"/>
    <row r="51" spans="2:11" ht="18" customHeight="1" thickBot="1" thickTop="1">
      <c r="B51" s="44">
        <v>1</v>
      </c>
      <c r="C51" s="97">
        <v>25</v>
      </c>
      <c r="D51" s="45" t="s">
        <v>77</v>
      </c>
      <c r="E51" s="45">
        <v>0</v>
      </c>
      <c r="F51" s="46" t="s">
        <v>16</v>
      </c>
      <c r="G51" s="98" t="s">
        <v>17</v>
      </c>
      <c r="H51" s="99" t="s">
        <v>43</v>
      </c>
      <c r="I51" s="46">
        <v>8</v>
      </c>
      <c r="J51" s="93">
        <v>1515</v>
      </c>
      <c r="K51" s="89">
        <f aca="true" t="shared" si="2" ref="K51:K56">J51/I51</f>
        <v>189.375</v>
      </c>
    </row>
    <row r="52" spans="2:11" ht="16.5" thickBot="1" thickTop="1">
      <c r="B52" s="44">
        <v>2</v>
      </c>
      <c r="C52" s="97">
        <v>20</v>
      </c>
      <c r="D52" s="45" t="s">
        <v>77</v>
      </c>
      <c r="E52" s="45">
        <v>0</v>
      </c>
      <c r="F52" s="46" t="s">
        <v>33</v>
      </c>
      <c r="G52" s="107" t="s">
        <v>49</v>
      </c>
      <c r="H52" s="99" t="s">
        <v>1</v>
      </c>
      <c r="I52" s="46">
        <v>8</v>
      </c>
      <c r="J52" s="93">
        <v>1447</v>
      </c>
      <c r="K52" s="89">
        <f t="shared" si="2"/>
        <v>180.875</v>
      </c>
    </row>
    <row r="53" spans="2:11" ht="16.5" thickBot="1" thickTop="1">
      <c r="B53" s="44">
        <v>3</v>
      </c>
      <c r="C53" s="97">
        <v>16</v>
      </c>
      <c r="D53" s="45" t="s">
        <v>77</v>
      </c>
      <c r="E53" s="45">
        <v>0</v>
      </c>
      <c r="F53" s="46" t="s">
        <v>14</v>
      </c>
      <c r="G53" s="94" t="s">
        <v>15</v>
      </c>
      <c r="H53" s="99" t="s">
        <v>1</v>
      </c>
      <c r="I53" s="46">
        <v>8</v>
      </c>
      <c r="J53" s="93">
        <v>1441</v>
      </c>
      <c r="K53" s="89">
        <f t="shared" si="2"/>
        <v>180.125</v>
      </c>
    </row>
    <row r="54" spans="2:11" ht="16.5" thickBot="1" thickTop="1">
      <c r="B54" s="44">
        <v>4</v>
      </c>
      <c r="C54" s="97">
        <v>13</v>
      </c>
      <c r="D54" s="45" t="s">
        <v>77</v>
      </c>
      <c r="E54" s="45">
        <v>0</v>
      </c>
      <c r="F54" s="46" t="s">
        <v>34</v>
      </c>
      <c r="G54" s="95" t="s">
        <v>51</v>
      </c>
      <c r="H54" s="99" t="s">
        <v>1</v>
      </c>
      <c r="I54" s="46">
        <v>8</v>
      </c>
      <c r="J54" s="93">
        <v>1338</v>
      </c>
      <c r="K54" s="89">
        <f t="shared" si="2"/>
        <v>167.25</v>
      </c>
    </row>
    <row r="55" spans="2:11" ht="16.5" thickBot="1" thickTop="1">
      <c r="B55" s="44">
        <v>5</v>
      </c>
      <c r="C55" s="97"/>
      <c r="D55" s="45" t="s">
        <v>77</v>
      </c>
      <c r="E55" s="45">
        <v>0</v>
      </c>
      <c r="F55" s="46" t="s">
        <v>73</v>
      </c>
      <c r="G55" s="95" t="s">
        <v>74</v>
      </c>
      <c r="H55" s="99" t="s">
        <v>43</v>
      </c>
      <c r="I55" s="46">
        <v>8</v>
      </c>
      <c r="J55" s="93"/>
      <c r="K55" s="89">
        <f t="shared" si="2"/>
        <v>0</v>
      </c>
    </row>
    <row r="56" spans="2:11" ht="16.5" thickBot="1" thickTop="1">
      <c r="B56" s="44">
        <v>6</v>
      </c>
      <c r="C56" s="97"/>
      <c r="D56" s="45" t="s">
        <v>77</v>
      </c>
      <c r="E56" s="45">
        <v>0</v>
      </c>
      <c r="F56" s="46" t="s">
        <v>72</v>
      </c>
      <c r="G56" s="95" t="s">
        <v>75</v>
      </c>
      <c r="H56" s="46" t="s">
        <v>43</v>
      </c>
      <c r="I56" s="46">
        <v>8</v>
      </c>
      <c r="J56" s="93"/>
      <c r="K56" s="89">
        <f t="shared" si="2"/>
        <v>0</v>
      </c>
    </row>
    <row r="57" ht="12.75" thickTop="1"/>
  </sheetData>
  <sheetProtection selectLockedCells="1" selectUnlockedCells="1"/>
  <mergeCells count="19">
    <mergeCell ref="B16:B17"/>
    <mergeCell ref="C16:C17"/>
    <mergeCell ref="E16:E17"/>
    <mergeCell ref="K16:K17"/>
    <mergeCell ref="B2:K5"/>
    <mergeCell ref="A7:K7"/>
    <mergeCell ref="A12:K12"/>
    <mergeCell ref="B14:K14"/>
    <mergeCell ref="A28:K28"/>
    <mergeCell ref="A30:K30"/>
    <mergeCell ref="B32:B33"/>
    <mergeCell ref="C32:C33"/>
    <mergeCell ref="E32:E33"/>
    <mergeCell ref="K32:K33"/>
    <mergeCell ref="A45:K45"/>
    <mergeCell ref="B48:B49"/>
    <mergeCell ref="C48:C49"/>
    <mergeCell ref="E48:E49"/>
    <mergeCell ref="K48:K49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EB58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1.7109375" style="1" customWidth="1"/>
    <col min="2" max="3" width="5.7109375" style="2" customWidth="1"/>
    <col min="4" max="5" width="6.7109375" style="2" customWidth="1"/>
    <col min="6" max="6" width="25.7109375" style="2" customWidth="1"/>
    <col min="7" max="7" width="7.7109375" style="2" customWidth="1"/>
    <col min="8" max="8" width="20.00390625" style="2" bestFit="1" customWidth="1"/>
    <col min="9" max="9" width="6.7109375" style="2" customWidth="1"/>
    <col min="10" max="10" width="6.7109375" style="3" customWidth="1"/>
    <col min="11" max="11" width="6.7109375" style="4" customWidth="1"/>
    <col min="12" max="12" width="2.7109375" style="5" customWidth="1"/>
    <col min="13" max="13" width="4.7109375" style="1" customWidth="1"/>
    <col min="14" max="16384" width="9.140625" style="1" customWidth="1"/>
  </cols>
  <sheetData>
    <row r="1" ht="4.5" customHeight="1"/>
    <row r="2" spans="2:11" ht="12"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2:11" ht="12"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2:11" ht="12"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2:11" ht="12"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7" spans="1:14" s="9" customFormat="1" ht="19.5" customHeight="1">
      <c r="A7" s="119" t="s">
        <v>45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8"/>
      <c r="M7" s="8"/>
      <c r="N7" s="8"/>
    </row>
    <row r="8" spans="10:12" s="2" customFormat="1" ht="9.75" customHeight="1">
      <c r="J8" s="3"/>
      <c r="K8" s="4"/>
      <c r="L8" s="10"/>
    </row>
    <row r="9" spans="2:12" s="11" customFormat="1" ht="9.75" customHeight="1">
      <c r="B9" s="12"/>
      <c r="C9" s="12"/>
      <c r="D9" s="13"/>
      <c r="E9" s="13"/>
      <c r="F9" s="13"/>
      <c r="G9" s="14"/>
      <c r="J9" s="15"/>
      <c r="K9" s="16"/>
      <c r="L9" s="5"/>
    </row>
    <row r="10" spans="2:13" ht="9.75" customHeight="1">
      <c r="B10" s="13"/>
      <c r="C10" s="13"/>
      <c r="D10" s="13"/>
      <c r="E10" s="13"/>
      <c r="F10" s="13"/>
      <c r="G10" s="13"/>
      <c r="H10" s="13"/>
      <c r="I10" s="13"/>
      <c r="J10" s="17"/>
      <c r="M10" s="18"/>
    </row>
    <row r="11" spans="2:12" s="11" customFormat="1" ht="9.75" customHeight="1">
      <c r="B11" s="19"/>
      <c r="C11" s="19"/>
      <c r="D11" s="20"/>
      <c r="E11" s="20"/>
      <c r="F11" s="21"/>
      <c r="G11" s="20"/>
      <c r="H11" s="19"/>
      <c r="J11" s="22"/>
      <c r="K11" s="16"/>
      <c r="L11" s="5"/>
    </row>
    <row r="12" spans="1:14" s="11" customFormat="1" ht="15" customHeight="1">
      <c r="A12" s="124" t="s">
        <v>37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24"/>
      <c r="M12" s="24"/>
      <c r="N12" s="24"/>
    </row>
    <row r="13" spans="12:13" s="11" customFormat="1" ht="15" customHeight="1">
      <c r="L13" s="26"/>
      <c r="M13" s="26"/>
    </row>
    <row r="14" ht="9.75" customHeight="1" thickBot="1"/>
    <row r="15" spans="2:12" s="29" customFormat="1" ht="13.5" customHeight="1" thickBot="1">
      <c r="B15" s="114" t="s">
        <v>134</v>
      </c>
      <c r="C15" s="132" t="s">
        <v>18</v>
      </c>
      <c r="D15" s="30" t="s">
        <v>135</v>
      </c>
      <c r="E15" s="133" t="s">
        <v>19</v>
      </c>
      <c r="F15" s="31" t="s">
        <v>136</v>
      </c>
      <c r="G15" s="31" t="s">
        <v>137</v>
      </c>
      <c r="H15" s="31" t="s">
        <v>138</v>
      </c>
      <c r="I15" s="31" t="s">
        <v>139</v>
      </c>
      <c r="J15" s="84" t="s">
        <v>141</v>
      </c>
      <c r="K15" s="131" t="s">
        <v>143</v>
      </c>
      <c r="L15" s="34"/>
    </row>
    <row r="16" spans="2:12" s="29" customFormat="1" ht="13.5" customHeight="1" thickBot="1">
      <c r="B16" s="114"/>
      <c r="C16" s="132"/>
      <c r="D16" s="35" t="s">
        <v>144</v>
      </c>
      <c r="E16" s="134"/>
      <c r="F16" s="36" t="s">
        <v>145</v>
      </c>
      <c r="G16" s="36" t="s">
        <v>146</v>
      </c>
      <c r="H16" s="36" t="s">
        <v>147</v>
      </c>
      <c r="I16" s="36" t="s">
        <v>148</v>
      </c>
      <c r="J16" s="37" t="s">
        <v>149</v>
      </c>
      <c r="K16" s="131"/>
      <c r="L16" s="34"/>
    </row>
    <row r="17" spans="2:12" s="29" customFormat="1" ht="6" customHeight="1" thickBot="1">
      <c r="B17" s="39"/>
      <c r="C17" s="39"/>
      <c r="D17" s="39"/>
      <c r="E17" s="39"/>
      <c r="F17" s="40"/>
      <c r="G17" s="40"/>
      <c r="H17" s="40"/>
      <c r="I17" s="40"/>
      <c r="J17" s="41"/>
      <c r="K17" s="42"/>
      <c r="L17" s="34"/>
    </row>
    <row r="18" spans="1:132" s="52" customFormat="1" ht="15" customHeight="1" thickBot="1" thickTop="1">
      <c r="A18" s="43"/>
      <c r="B18" s="127">
        <v>1</v>
      </c>
      <c r="C18" s="135">
        <v>25</v>
      </c>
      <c r="D18" s="88" t="s">
        <v>155</v>
      </c>
      <c r="E18" s="88">
        <v>0</v>
      </c>
      <c r="F18" s="46" t="s">
        <v>158</v>
      </c>
      <c r="G18" s="95" t="s">
        <v>159</v>
      </c>
      <c r="H18" s="121" t="s">
        <v>154</v>
      </c>
      <c r="I18" s="46">
        <v>8</v>
      </c>
      <c r="J18" s="93">
        <f>'CLASS. DOPPIO'!J19</f>
        <v>1598</v>
      </c>
      <c r="K18" s="89">
        <f aca="true" t="shared" si="0" ref="K18:K25">J18/I18</f>
        <v>199.75</v>
      </c>
      <c r="L18" s="50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</row>
    <row r="19" spans="1:132" s="52" customFormat="1" ht="15" customHeight="1" thickBot="1" thickTop="1">
      <c r="A19" s="43"/>
      <c r="B19" s="127"/>
      <c r="C19" s="135"/>
      <c r="D19" s="90" t="s">
        <v>155</v>
      </c>
      <c r="E19" s="90">
        <v>0</v>
      </c>
      <c r="F19" s="46" t="s">
        <v>156</v>
      </c>
      <c r="G19" s="94" t="s">
        <v>157</v>
      </c>
      <c r="H19" s="122"/>
      <c r="I19" s="46">
        <v>8</v>
      </c>
      <c r="J19" s="93">
        <f>'CLASS. DOPPIO'!J20</f>
        <v>1504</v>
      </c>
      <c r="K19" s="89">
        <f t="shared" si="0"/>
        <v>188</v>
      </c>
      <c r="L19" s="50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</row>
    <row r="20" spans="1:12" s="54" customFormat="1" ht="15" customHeight="1" thickBot="1" thickTop="1">
      <c r="A20" s="14"/>
      <c r="B20" s="127">
        <v>2</v>
      </c>
      <c r="C20" s="135">
        <v>20</v>
      </c>
      <c r="D20" s="88" t="s">
        <v>155</v>
      </c>
      <c r="E20" s="88">
        <v>0</v>
      </c>
      <c r="F20" s="46" t="s">
        <v>12</v>
      </c>
      <c r="G20" s="95" t="s">
        <v>13</v>
      </c>
      <c r="H20" s="128" t="s">
        <v>1</v>
      </c>
      <c r="I20" s="46">
        <v>8</v>
      </c>
      <c r="J20" s="93">
        <f>'CLASS. DOPPIO'!J21</f>
        <v>1474</v>
      </c>
      <c r="K20" s="89">
        <f t="shared" si="0"/>
        <v>184.25</v>
      </c>
      <c r="L20" s="53"/>
    </row>
    <row r="21" spans="1:12" s="54" customFormat="1" ht="15" customHeight="1" thickBot="1" thickTop="1">
      <c r="A21" s="14"/>
      <c r="B21" s="127"/>
      <c r="C21" s="135"/>
      <c r="D21" s="90" t="s">
        <v>155</v>
      </c>
      <c r="E21" s="90">
        <v>0</v>
      </c>
      <c r="F21" s="46" t="s">
        <v>25</v>
      </c>
      <c r="G21" s="98" t="s">
        <v>27</v>
      </c>
      <c r="H21" s="128"/>
      <c r="I21" s="46">
        <v>8</v>
      </c>
      <c r="J21" s="93">
        <f>'CLASS. DOPPIO'!J22</f>
        <v>1626</v>
      </c>
      <c r="K21" s="89">
        <f t="shared" si="0"/>
        <v>203.25</v>
      </c>
      <c r="L21" s="57"/>
    </row>
    <row r="22" spans="1:12" s="54" customFormat="1" ht="15" customHeight="1" thickBot="1" thickTop="1">
      <c r="A22" s="14"/>
      <c r="B22" s="127">
        <v>3</v>
      </c>
      <c r="C22" s="135">
        <v>16</v>
      </c>
      <c r="D22" s="88" t="s">
        <v>155</v>
      </c>
      <c r="E22" s="88">
        <v>0</v>
      </c>
      <c r="F22" s="46" t="s">
        <v>6</v>
      </c>
      <c r="G22" s="95" t="s">
        <v>7</v>
      </c>
      <c r="H22" s="128" t="s">
        <v>1</v>
      </c>
      <c r="I22" s="46">
        <v>8</v>
      </c>
      <c r="J22" s="93">
        <f>'CLASS. DOPPIO'!J23</f>
        <v>1524</v>
      </c>
      <c r="K22" s="89">
        <f t="shared" si="0"/>
        <v>190.5</v>
      </c>
      <c r="L22" s="53"/>
    </row>
    <row r="23" spans="1:12" s="54" customFormat="1" ht="15" customHeight="1" thickBot="1" thickTop="1">
      <c r="A23" s="14"/>
      <c r="B23" s="127"/>
      <c r="C23" s="135"/>
      <c r="D23" s="90" t="s">
        <v>155</v>
      </c>
      <c r="E23" s="90">
        <v>0</v>
      </c>
      <c r="F23" s="46" t="s">
        <v>8</v>
      </c>
      <c r="G23" s="95" t="s">
        <v>9</v>
      </c>
      <c r="H23" s="128"/>
      <c r="I23" s="46">
        <v>8</v>
      </c>
      <c r="J23" s="93">
        <f>'CLASS. DOPPIO'!J24</f>
        <v>1429</v>
      </c>
      <c r="K23" s="89">
        <f t="shared" si="0"/>
        <v>178.625</v>
      </c>
      <c r="L23" s="57"/>
    </row>
    <row r="24" spans="1:12" s="54" customFormat="1" ht="15" customHeight="1" thickBot="1" thickTop="1">
      <c r="A24" s="14"/>
      <c r="B24" s="127">
        <v>4</v>
      </c>
      <c r="C24" s="135">
        <v>13</v>
      </c>
      <c r="D24" s="88" t="s">
        <v>155</v>
      </c>
      <c r="E24" s="88">
        <v>0</v>
      </c>
      <c r="F24" s="46" t="s">
        <v>4</v>
      </c>
      <c r="G24" s="95" t="s">
        <v>5</v>
      </c>
      <c r="H24" s="121" t="s">
        <v>154</v>
      </c>
      <c r="I24" s="46">
        <v>8</v>
      </c>
      <c r="J24" s="93">
        <f>'CLASS. DOPPIO'!J25</f>
        <v>1386</v>
      </c>
      <c r="K24" s="89">
        <f t="shared" si="0"/>
        <v>173.25</v>
      </c>
      <c r="L24" s="57"/>
    </row>
    <row r="25" spans="1:12" s="54" customFormat="1" ht="15" customHeight="1" thickBot="1" thickTop="1">
      <c r="A25" s="14"/>
      <c r="B25" s="127"/>
      <c r="C25" s="135"/>
      <c r="D25" s="90" t="s">
        <v>155</v>
      </c>
      <c r="E25" s="90">
        <v>0</v>
      </c>
      <c r="F25" s="46" t="s">
        <v>23</v>
      </c>
      <c r="G25" s="98" t="s">
        <v>28</v>
      </c>
      <c r="H25" s="122"/>
      <c r="I25" s="46">
        <v>8</v>
      </c>
      <c r="J25" s="93">
        <f>'CLASS. DOPPIO'!J26</f>
        <v>1364</v>
      </c>
      <c r="K25" s="89">
        <f t="shared" si="0"/>
        <v>170.5</v>
      </c>
      <c r="L25" s="57"/>
    </row>
    <row r="26" spans="2:12" s="58" customFormat="1" ht="13.5" customHeight="1" thickTop="1">
      <c r="B26" s="59"/>
      <c r="C26" s="59"/>
      <c r="D26" s="60"/>
      <c r="E26" s="60"/>
      <c r="F26" s="60"/>
      <c r="G26" s="60"/>
      <c r="H26" s="60"/>
      <c r="I26" s="60"/>
      <c r="J26" s="61"/>
      <c r="K26" s="63"/>
      <c r="L26" s="64"/>
    </row>
    <row r="27" spans="2:12" s="58" customFormat="1" ht="13.5" customHeight="1">
      <c r="B27" s="59"/>
      <c r="C27" s="59"/>
      <c r="D27" s="60"/>
      <c r="E27" s="60"/>
      <c r="F27" s="60"/>
      <c r="G27" s="60"/>
      <c r="H27" s="60"/>
      <c r="I27" s="60"/>
      <c r="J27" s="61"/>
      <c r="K27" s="63"/>
      <c r="L27" s="64"/>
    </row>
    <row r="28" spans="2:12" s="58" customFormat="1" ht="13.5" customHeight="1">
      <c r="B28" s="59"/>
      <c r="C28" s="59"/>
      <c r="D28" s="60"/>
      <c r="E28" s="60"/>
      <c r="F28" s="60"/>
      <c r="G28" s="60"/>
      <c r="H28" s="60"/>
      <c r="I28" s="60"/>
      <c r="J28" s="61"/>
      <c r="K28" s="63"/>
      <c r="L28" s="64"/>
    </row>
    <row r="29" spans="1:12" s="58" customFormat="1" ht="15" customHeight="1">
      <c r="A29" s="124" t="s">
        <v>38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64"/>
    </row>
    <row r="30" spans="1:12" s="58" customFormat="1" ht="1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64"/>
    </row>
    <row r="31" spans="2:12" s="58" customFormat="1" ht="13.5" customHeight="1" thickBot="1">
      <c r="B31" s="59"/>
      <c r="C31" s="59"/>
      <c r="D31" s="60"/>
      <c r="E31" s="60"/>
      <c r="F31" s="60"/>
      <c r="G31" s="60"/>
      <c r="H31" s="60"/>
      <c r="I31" s="60"/>
      <c r="J31" s="61"/>
      <c r="K31" s="63"/>
      <c r="L31" s="64"/>
    </row>
    <row r="32" spans="2:12" s="58" customFormat="1" ht="13.5" customHeight="1" thickBot="1">
      <c r="B32" s="114" t="s">
        <v>134</v>
      </c>
      <c r="C32" s="132" t="s">
        <v>18</v>
      </c>
      <c r="D32" s="30" t="s">
        <v>135</v>
      </c>
      <c r="E32" s="133" t="s">
        <v>19</v>
      </c>
      <c r="F32" s="31" t="s">
        <v>136</v>
      </c>
      <c r="G32" s="31" t="s">
        <v>137</v>
      </c>
      <c r="H32" s="31" t="s">
        <v>138</v>
      </c>
      <c r="I32" s="31" t="s">
        <v>139</v>
      </c>
      <c r="J32" s="84" t="s">
        <v>141</v>
      </c>
      <c r="K32" s="131" t="s">
        <v>143</v>
      </c>
      <c r="L32" s="64"/>
    </row>
    <row r="33" spans="2:12" s="58" customFormat="1" ht="13.5" customHeight="1" thickBot="1">
      <c r="B33" s="114"/>
      <c r="C33" s="132"/>
      <c r="D33" s="35" t="s">
        <v>144</v>
      </c>
      <c r="E33" s="134"/>
      <c r="F33" s="36" t="s">
        <v>145</v>
      </c>
      <c r="G33" s="36" t="s">
        <v>146</v>
      </c>
      <c r="H33" s="36" t="s">
        <v>147</v>
      </c>
      <c r="I33" s="36" t="s">
        <v>148</v>
      </c>
      <c r="J33" s="37" t="s">
        <v>149</v>
      </c>
      <c r="K33" s="131"/>
      <c r="L33" s="64"/>
    </row>
    <row r="34" spans="2:12" s="58" customFormat="1" ht="6" customHeight="1" thickBot="1">
      <c r="B34" s="59"/>
      <c r="C34" s="59"/>
      <c r="D34" s="60"/>
      <c r="E34" s="60"/>
      <c r="F34" s="60"/>
      <c r="G34" s="60"/>
      <c r="H34" s="60"/>
      <c r="I34" s="60"/>
      <c r="J34" s="61"/>
      <c r="K34" s="63"/>
      <c r="L34" s="64"/>
    </row>
    <row r="35" spans="2:13" s="58" customFormat="1" ht="15" customHeight="1" thickBot="1" thickTop="1">
      <c r="B35" s="127">
        <v>1</v>
      </c>
      <c r="C35" s="135">
        <v>25</v>
      </c>
      <c r="D35" s="45" t="s">
        <v>39</v>
      </c>
      <c r="E35" s="45">
        <v>0</v>
      </c>
      <c r="F35" s="46" t="s">
        <v>35</v>
      </c>
      <c r="G35" s="95" t="s">
        <v>52</v>
      </c>
      <c r="H35" s="121" t="s">
        <v>154</v>
      </c>
      <c r="I35" s="46">
        <v>8</v>
      </c>
      <c r="J35" s="93">
        <f>'CLASS. DOPPIO'!J37</f>
        <v>1706</v>
      </c>
      <c r="K35" s="89">
        <f aca="true" t="shared" si="1" ref="K35:K40">J35/I35</f>
        <v>213.25</v>
      </c>
      <c r="L35" s="64"/>
      <c r="M35" s="65"/>
    </row>
    <row r="36" spans="2:12" s="58" customFormat="1" ht="15" customHeight="1" thickBot="1" thickTop="1">
      <c r="B36" s="127"/>
      <c r="C36" s="135"/>
      <c r="D36" s="45" t="s">
        <v>39</v>
      </c>
      <c r="E36" s="45">
        <v>0</v>
      </c>
      <c r="F36" s="46" t="s">
        <v>160</v>
      </c>
      <c r="G36" s="95" t="s">
        <v>0</v>
      </c>
      <c r="H36" s="122"/>
      <c r="I36" s="46">
        <v>8</v>
      </c>
      <c r="J36" s="93">
        <f>'CLASS. DOPPIO'!J38</f>
        <v>1467</v>
      </c>
      <c r="K36" s="89">
        <f t="shared" si="1"/>
        <v>183.375</v>
      </c>
      <c r="L36" s="64"/>
    </row>
    <row r="37" spans="2:12" s="58" customFormat="1" ht="15" customHeight="1" thickBot="1" thickTop="1">
      <c r="B37" s="127">
        <v>2</v>
      </c>
      <c r="C37" s="135">
        <v>20</v>
      </c>
      <c r="D37" s="45" t="s">
        <v>39</v>
      </c>
      <c r="E37" s="45">
        <v>0</v>
      </c>
      <c r="F37" s="46" t="s">
        <v>10</v>
      </c>
      <c r="G37" s="95" t="s">
        <v>11</v>
      </c>
      <c r="H37" s="128" t="s">
        <v>1</v>
      </c>
      <c r="I37" s="46">
        <v>8</v>
      </c>
      <c r="J37" s="93">
        <f>'CLASS. DOPPIO'!J39</f>
        <v>1478</v>
      </c>
      <c r="K37" s="89">
        <f t="shared" si="1"/>
        <v>184.75</v>
      </c>
      <c r="L37" s="64"/>
    </row>
    <row r="38" spans="2:12" s="58" customFormat="1" ht="15" customHeight="1" thickBot="1" thickTop="1">
      <c r="B38" s="127"/>
      <c r="C38" s="135"/>
      <c r="D38" s="45" t="s">
        <v>39</v>
      </c>
      <c r="E38" s="45">
        <v>0</v>
      </c>
      <c r="F38" s="46" t="s">
        <v>3</v>
      </c>
      <c r="G38" s="95" t="s">
        <v>2</v>
      </c>
      <c r="H38" s="128"/>
      <c r="I38" s="46">
        <v>8</v>
      </c>
      <c r="J38" s="93">
        <f>'CLASS. DOPPIO'!J40</f>
        <v>1392</v>
      </c>
      <c r="K38" s="89">
        <f t="shared" si="1"/>
        <v>174</v>
      </c>
      <c r="L38" s="64"/>
    </row>
    <row r="39" spans="2:12" s="73" customFormat="1" ht="15" customHeight="1" thickBot="1" thickTop="1">
      <c r="B39" s="127">
        <v>3</v>
      </c>
      <c r="C39" s="135">
        <v>16</v>
      </c>
      <c r="D39" s="45" t="s">
        <v>39</v>
      </c>
      <c r="E39" s="45">
        <v>0</v>
      </c>
      <c r="F39" s="46" t="s">
        <v>36</v>
      </c>
      <c r="G39" s="95" t="s">
        <v>53</v>
      </c>
      <c r="H39" s="121" t="s">
        <v>154</v>
      </c>
      <c r="I39" s="46">
        <v>8</v>
      </c>
      <c r="J39" s="93">
        <f>'CLASS. DOPPIO'!J44</f>
        <v>0</v>
      </c>
      <c r="K39" s="89">
        <f t="shared" si="1"/>
        <v>0</v>
      </c>
      <c r="L39" s="64"/>
    </row>
    <row r="40" spans="2:12" s="73" customFormat="1" ht="15" customHeight="1" thickBot="1" thickTop="1">
      <c r="B40" s="127"/>
      <c r="C40" s="135"/>
      <c r="D40" s="45" t="s">
        <v>39</v>
      </c>
      <c r="E40" s="45">
        <v>0</v>
      </c>
      <c r="F40" s="46" t="s">
        <v>24</v>
      </c>
      <c r="G40" s="94" t="s">
        <v>26</v>
      </c>
      <c r="H40" s="122"/>
      <c r="I40" s="46">
        <v>8</v>
      </c>
      <c r="J40" s="93">
        <f>'CLASS. DOPPIO'!J45</f>
        <v>0</v>
      </c>
      <c r="K40" s="89">
        <f t="shared" si="1"/>
        <v>0</v>
      </c>
      <c r="L40" s="64"/>
    </row>
    <row r="41" spans="2:12" s="73" customFormat="1" ht="13.5" customHeight="1" thickTop="1">
      <c r="B41" s="74"/>
      <c r="C41" s="74"/>
      <c r="D41" s="67"/>
      <c r="E41" s="67"/>
      <c r="F41" s="67"/>
      <c r="G41" s="75"/>
      <c r="H41" s="67"/>
      <c r="I41" s="67"/>
      <c r="J41" s="76"/>
      <c r="K41" s="68"/>
      <c r="L41" s="64"/>
    </row>
    <row r="42" spans="2:12" s="73" customFormat="1" ht="13.5" customHeight="1">
      <c r="B42" s="74"/>
      <c r="L42" s="64"/>
    </row>
    <row r="43" spans="2:12" s="73" customFormat="1" ht="13.5" customHeight="1">
      <c r="B43" s="74"/>
      <c r="L43" s="64"/>
    </row>
    <row r="44" spans="2:12" s="73" customFormat="1" ht="13.5" customHeight="1">
      <c r="B44" s="74"/>
      <c r="C44" s="74"/>
      <c r="D44" s="67"/>
      <c r="E44" s="67"/>
      <c r="F44" s="67"/>
      <c r="G44" s="75"/>
      <c r="H44" s="67"/>
      <c r="I44" s="67"/>
      <c r="J44" s="76"/>
      <c r="K44" s="68"/>
      <c r="L44" s="64"/>
    </row>
    <row r="45" spans="1:12" s="73" customFormat="1" ht="15" customHeight="1">
      <c r="A45" s="124" t="s">
        <v>41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64"/>
    </row>
    <row r="46" spans="2:12" s="73" customFormat="1" ht="13.5" customHeight="1">
      <c r="B46" s="74"/>
      <c r="C46" s="74"/>
      <c r="D46" s="67"/>
      <c r="E46" s="67"/>
      <c r="F46" s="67"/>
      <c r="G46" s="75"/>
      <c r="H46" s="67"/>
      <c r="I46" s="67"/>
      <c r="J46" s="76"/>
      <c r="K46" s="68"/>
      <c r="L46" s="64"/>
    </row>
    <row r="47" spans="2:12" s="73" customFormat="1" ht="13.5" customHeight="1" thickBot="1">
      <c r="B47" s="74"/>
      <c r="C47" s="74"/>
      <c r="D47" s="67"/>
      <c r="E47" s="67"/>
      <c r="F47" s="67"/>
      <c r="G47" s="75"/>
      <c r="H47" s="67"/>
      <c r="I47" s="67"/>
      <c r="J47" s="76"/>
      <c r="K47" s="68"/>
      <c r="L47" s="64"/>
    </row>
    <row r="48" spans="2:11" ht="13.5" customHeight="1" thickBot="1">
      <c r="B48" s="114" t="s">
        <v>134</v>
      </c>
      <c r="C48" s="132" t="s">
        <v>18</v>
      </c>
      <c r="D48" s="30" t="s">
        <v>135</v>
      </c>
      <c r="E48" s="133" t="s">
        <v>19</v>
      </c>
      <c r="F48" s="31" t="s">
        <v>136</v>
      </c>
      <c r="G48" s="31" t="s">
        <v>137</v>
      </c>
      <c r="H48" s="31" t="s">
        <v>138</v>
      </c>
      <c r="I48" s="31" t="s">
        <v>139</v>
      </c>
      <c r="J48" s="84" t="s">
        <v>141</v>
      </c>
      <c r="K48" s="131" t="s">
        <v>143</v>
      </c>
    </row>
    <row r="49" spans="2:11" ht="13.5" customHeight="1" thickBot="1">
      <c r="B49" s="114"/>
      <c r="C49" s="132"/>
      <c r="D49" s="35" t="s">
        <v>144</v>
      </c>
      <c r="E49" s="134"/>
      <c r="F49" s="36" t="s">
        <v>145</v>
      </c>
      <c r="G49" s="36" t="s">
        <v>146</v>
      </c>
      <c r="H49" s="36" t="s">
        <v>147</v>
      </c>
      <c r="I49" s="36" t="s">
        <v>148</v>
      </c>
      <c r="J49" s="37" t="s">
        <v>149</v>
      </c>
      <c r="K49" s="131"/>
    </row>
    <row r="50" ht="6" customHeight="1" thickBot="1"/>
    <row r="51" spans="2:11" ht="15.75" thickBot="1" thickTop="1">
      <c r="B51" s="127">
        <v>1</v>
      </c>
      <c r="C51" s="135">
        <v>25</v>
      </c>
      <c r="D51" s="45" t="s">
        <v>40</v>
      </c>
      <c r="E51" s="45">
        <v>0</v>
      </c>
      <c r="F51" s="46" t="s">
        <v>47</v>
      </c>
      <c r="G51" s="46"/>
      <c r="H51" s="128" t="s">
        <v>42</v>
      </c>
      <c r="I51" s="46">
        <v>8</v>
      </c>
      <c r="J51" s="93">
        <f>'CLASS. DOPPIO'!J53</f>
        <v>1565</v>
      </c>
      <c r="K51" s="89">
        <f aca="true" t="shared" si="2" ref="K51:K57">J51/I51</f>
        <v>195.625</v>
      </c>
    </row>
    <row r="52" spans="2:11" ht="16.5" thickBot="1" thickTop="1">
      <c r="B52" s="127"/>
      <c r="C52" s="135"/>
      <c r="D52" s="45" t="s">
        <v>40</v>
      </c>
      <c r="E52" s="45">
        <v>0</v>
      </c>
      <c r="F52" s="46" t="s">
        <v>48</v>
      </c>
      <c r="G52" s="96"/>
      <c r="H52" s="128"/>
      <c r="I52" s="46">
        <v>8</v>
      </c>
      <c r="J52" s="93">
        <f>'CLASS. DOPPIO'!J54</f>
        <v>1427</v>
      </c>
      <c r="K52" s="89">
        <f t="shared" si="2"/>
        <v>178.375</v>
      </c>
    </row>
    <row r="53" spans="2:11" ht="16.5" thickBot="1" thickTop="1">
      <c r="B53" s="127">
        <v>2</v>
      </c>
      <c r="C53" s="135">
        <v>20</v>
      </c>
      <c r="D53" s="45" t="s">
        <v>40</v>
      </c>
      <c r="E53" s="45">
        <v>0</v>
      </c>
      <c r="F53" s="46" t="s">
        <v>32</v>
      </c>
      <c r="G53" s="98" t="s">
        <v>50</v>
      </c>
      <c r="H53" s="128" t="s">
        <v>1</v>
      </c>
      <c r="I53" s="46">
        <v>8</v>
      </c>
      <c r="J53" s="93">
        <f>'CLASS. DOPPIO'!J55</f>
        <v>1415</v>
      </c>
      <c r="K53" s="89">
        <f t="shared" si="2"/>
        <v>176.875</v>
      </c>
    </row>
    <row r="54" spans="2:11" ht="16.5" thickBot="1" thickTop="1">
      <c r="B54" s="127"/>
      <c r="C54" s="135"/>
      <c r="D54" s="45" t="s">
        <v>40</v>
      </c>
      <c r="E54" s="45">
        <v>0</v>
      </c>
      <c r="F54" s="46" t="s">
        <v>14</v>
      </c>
      <c r="G54" s="94" t="s">
        <v>15</v>
      </c>
      <c r="H54" s="128"/>
      <c r="I54" s="46">
        <v>8</v>
      </c>
      <c r="J54" s="93">
        <f>'CLASS. DOPPIO'!J56</f>
        <v>1466</v>
      </c>
      <c r="K54" s="89">
        <f t="shared" si="2"/>
        <v>183.25</v>
      </c>
    </row>
    <row r="55" spans="2:11" ht="16.5" thickBot="1" thickTop="1">
      <c r="B55" s="127">
        <v>3</v>
      </c>
      <c r="C55" s="135">
        <v>16</v>
      </c>
      <c r="D55" s="45" t="s">
        <v>40</v>
      </c>
      <c r="E55" s="45">
        <v>0</v>
      </c>
      <c r="F55" s="46" t="s">
        <v>33</v>
      </c>
      <c r="G55" s="98" t="s">
        <v>49</v>
      </c>
      <c r="H55" s="128" t="s">
        <v>1</v>
      </c>
      <c r="I55" s="46">
        <v>8</v>
      </c>
      <c r="J55" s="93">
        <f>'CLASS. DOPPIO'!J57</f>
        <v>1343</v>
      </c>
      <c r="K55" s="89">
        <f t="shared" si="2"/>
        <v>167.875</v>
      </c>
    </row>
    <row r="56" spans="2:11" ht="16.5" thickBot="1" thickTop="1">
      <c r="B56" s="127"/>
      <c r="C56" s="135"/>
      <c r="D56" s="45" t="s">
        <v>40</v>
      </c>
      <c r="E56" s="45">
        <v>0</v>
      </c>
      <c r="F56" s="46" t="s">
        <v>34</v>
      </c>
      <c r="G56" s="95" t="s">
        <v>51</v>
      </c>
      <c r="H56" s="128"/>
      <c r="I56" s="46">
        <v>8</v>
      </c>
      <c r="J56" s="93">
        <f>'CLASS. DOPPIO'!J58</f>
        <v>1339</v>
      </c>
      <c r="K56" s="89">
        <f t="shared" si="2"/>
        <v>167.375</v>
      </c>
    </row>
    <row r="57" spans="2:11" ht="16.5" thickBot="1" thickTop="1">
      <c r="B57" s="127"/>
      <c r="C57" s="136"/>
      <c r="D57" s="45" t="s">
        <v>40</v>
      </c>
      <c r="E57" s="45">
        <v>0</v>
      </c>
      <c r="F57" s="46" t="s">
        <v>16</v>
      </c>
      <c r="G57" s="98" t="s">
        <v>17</v>
      </c>
      <c r="H57" s="121" t="s">
        <v>43</v>
      </c>
      <c r="I57" s="46">
        <v>8</v>
      </c>
      <c r="J57" s="93">
        <f>'CLASS. DOPPIO'!J59</f>
        <v>1434</v>
      </c>
      <c r="K57" s="89">
        <f t="shared" si="2"/>
        <v>179.25</v>
      </c>
    </row>
    <row r="58" spans="2:11" ht="16.5" thickBot="1" thickTop="1">
      <c r="B58" s="127"/>
      <c r="C58" s="136"/>
      <c r="D58" s="45"/>
      <c r="E58" s="45"/>
      <c r="F58" s="46"/>
      <c r="G58" s="95"/>
      <c r="H58" s="122"/>
      <c r="I58" s="46"/>
      <c r="J58" s="93"/>
      <c r="K58" s="89"/>
    </row>
    <row r="59" ht="12.75" thickTop="1"/>
  </sheetData>
  <sheetProtection selectLockedCells="1" selectUnlockedCells="1"/>
  <mergeCells count="50">
    <mergeCell ref="K48:K49"/>
    <mergeCell ref="A45:K45"/>
    <mergeCell ref="H37:H38"/>
    <mergeCell ref="C35:C36"/>
    <mergeCell ref="H35:H36"/>
    <mergeCell ref="C39:C40"/>
    <mergeCell ref="H39:H40"/>
    <mergeCell ref="H51:H52"/>
    <mergeCell ref="B37:B38"/>
    <mergeCell ref="C37:C38"/>
    <mergeCell ref="B39:B40"/>
    <mergeCell ref="B48:B49"/>
    <mergeCell ref="C48:C49"/>
    <mergeCell ref="E48:E49"/>
    <mergeCell ref="B51:B52"/>
    <mergeCell ref="C51:C52"/>
    <mergeCell ref="B35:B36"/>
    <mergeCell ref="B15:B16"/>
    <mergeCell ref="C15:C16"/>
    <mergeCell ref="K15:K16"/>
    <mergeCell ref="H18:H19"/>
    <mergeCell ref="B22:B23"/>
    <mergeCell ref="C22:C23"/>
    <mergeCell ref="H22:H23"/>
    <mergeCell ref="B57:B58"/>
    <mergeCell ref="C57:C58"/>
    <mergeCell ref="H57:H58"/>
    <mergeCell ref="B53:B54"/>
    <mergeCell ref="C53:C54"/>
    <mergeCell ref="B55:B56"/>
    <mergeCell ref="C55:C56"/>
    <mergeCell ref="H55:H56"/>
    <mergeCell ref="H53:H54"/>
    <mergeCell ref="B24:B25"/>
    <mergeCell ref="C24:C25"/>
    <mergeCell ref="H24:H25"/>
    <mergeCell ref="B32:B33"/>
    <mergeCell ref="C32:C33"/>
    <mergeCell ref="A29:K29"/>
    <mergeCell ref="E32:E33"/>
    <mergeCell ref="K32:K33"/>
    <mergeCell ref="B20:B21"/>
    <mergeCell ref="C20:C21"/>
    <mergeCell ref="H20:H21"/>
    <mergeCell ref="B2:K5"/>
    <mergeCell ref="A7:K7"/>
    <mergeCell ref="A12:K12"/>
    <mergeCell ref="B18:B19"/>
    <mergeCell ref="C18:C19"/>
    <mergeCell ref="E15:E16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2:O74"/>
  <sheetViews>
    <sheetView zoomScalePageLayoutView="0" workbookViewId="0" topLeftCell="A38">
      <selection activeCell="P66" sqref="P66"/>
    </sheetView>
  </sheetViews>
  <sheetFormatPr defaultColWidth="11.421875" defaultRowHeight="12.75"/>
  <cols>
    <col min="1" max="1" width="5.7109375" style="0" customWidth="1"/>
    <col min="2" max="2" width="1.7109375" style="1" customWidth="1"/>
    <col min="3" max="3" width="5.7109375" style="2" customWidth="1"/>
    <col min="4" max="4" width="4.8515625" style="2" bestFit="1" customWidth="1"/>
    <col min="5" max="5" width="6.421875" style="2" bestFit="1" customWidth="1"/>
    <col min="6" max="6" width="3.8515625" style="2" bestFit="1" customWidth="1"/>
    <col min="7" max="7" width="25.00390625" style="2" bestFit="1" customWidth="1"/>
    <col min="8" max="8" width="8.7109375" style="2" customWidth="1"/>
    <col min="9" max="9" width="13.421875" style="2" bestFit="1" customWidth="1"/>
    <col min="10" max="10" width="5.7109375" style="2" customWidth="1"/>
    <col min="11" max="11" width="7.421875" style="3" bestFit="1" customWidth="1"/>
    <col min="12" max="12" width="6.7109375" style="4" customWidth="1"/>
    <col min="13" max="13" width="2.7109375" style="5" customWidth="1"/>
    <col min="14" max="14" width="4.7109375" style="1" customWidth="1"/>
    <col min="15" max="16384" width="9.140625" style="1" customWidth="1"/>
  </cols>
  <sheetData>
    <row r="1" ht="4.5" customHeight="1"/>
    <row r="2" spans="3:12" ht="12"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3:12" ht="12"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3:12" ht="12"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3:12" ht="12"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7" spans="2:15" s="9" customFormat="1" ht="19.5" customHeight="1">
      <c r="B7" s="119" t="s">
        <v>46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8"/>
      <c r="N7" s="8"/>
      <c r="O7" s="8"/>
    </row>
    <row r="8" spans="11:13" s="2" customFormat="1" ht="9.75" customHeight="1">
      <c r="K8" s="3"/>
      <c r="L8" s="4"/>
      <c r="M8" s="10"/>
    </row>
    <row r="9" spans="3:13" s="11" customFormat="1" ht="9.75" customHeight="1">
      <c r="C9" s="12"/>
      <c r="D9" s="12"/>
      <c r="E9" s="13"/>
      <c r="F9" s="13"/>
      <c r="G9" s="13"/>
      <c r="H9" s="14"/>
      <c r="K9" s="15"/>
      <c r="L9" s="16"/>
      <c r="M9" s="5"/>
    </row>
    <row r="10" spans="3:14" ht="9.75" customHeight="1">
      <c r="C10" s="13"/>
      <c r="D10" s="13"/>
      <c r="E10" s="13"/>
      <c r="F10" s="13"/>
      <c r="G10" s="13"/>
      <c r="H10" s="13"/>
      <c r="I10" s="13"/>
      <c r="J10" s="13"/>
      <c r="K10" s="17"/>
      <c r="N10" s="18"/>
    </row>
    <row r="11" spans="3:13" s="11" customFormat="1" ht="9.75" customHeight="1">
      <c r="C11" s="19"/>
      <c r="D11" s="19"/>
      <c r="E11" s="20"/>
      <c r="F11" s="20"/>
      <c r="G11" s="21"/>
      <c r="H11" s="20"/>
      <c r="I11" s="19"/>
      <c r="K11" s="22"/>
      <c r="L11" s="16"/>
      <c r="M11" s="5"/>
    </row>
    <row r="12" spans="2:15" s="11" customFormat="1" ht="15" customHeight="1">
      <c r="B12" s="124" t="s">
        <v>78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24"/>
      <c r="N12" s="24"/>
      <c r="O12" s="24"/>
    </row>
    <row r="13" spans="2:14" s="11" customFormat="1" ht="15" customHeight="1"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26"/>
      <c r="N13" s="26"/>
    </row>
    <row r="14" spans="3:13" s="11" customFormat="1" ht="12.75" customHeight="1"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28"/>
    </row>
    <row r="15" ht="9.75" customHeight="1" thickBot="1"/>
    <row r="16" spans="3:13" s="29" customFormat="1" ht="13.5" customHeight="1" thickBot="1">
      <c r="C16" s="114" t="s">
        <v>134</v>
      </c>
      <c r="D16" s="138" t="s">
        <v>18</v>
      </c>
      <c r="E16" s="30" t="s">
        <v>135</v>
      </c>
      <c r="F16" s="133" t="s">
        <v>19</v>
      </c>
      <c r="G16" s="31" t="s">
        <v>136</v>
      </c>
      <c r="H16" s="31" t="s">
        <v>137</v>
      </c>
      <c r="I16" s="31" t="s">
        <v>138</v>
      </c>
      <c r="J16" s="31" t="s">
        <v>139</v>
      </c>
      <c r="K16" s="84" t="s">
        <v>141</v>
      </c>
      <c r="L16" s="131" t="s">
        <v>143</v>
      </c>
      <c r="M16" s="34"/>
    </row>
    <row r="17" spans="3:13" s="29" customFormat="1" ht="13.5" customHeight="1" thickBot="1">
      <c r="C17" s="114"/>
      <c r="D17" s="139"/>
      <c r="E17" s="35" t="s">
        <v>144</v>
      </c>
      <c r="F17" s="134"/>
      <c r="G17" s="36" t="s">
        <v>145</v>
      </c>
      <c r="H17" s="36" t="s">
        <v>146</v>
      </c>
      <c r="I17" s="36" t="s">
        <v>147</v>
      </c>
      <c r="J17" s="36" t="s">
        <v>148</v>
      </c>
      <c r="K17" s="37" t="s">
        <v>149</v>
      </c>
      <c r="L17" s="131"/>
      <c r="M17" s="34"/>
    </row>
    <row r="18" spans="3:13" s="29" customFormat="1" ht="6" customHeight="1" thickBot="1">
      <c r="C18" s="39"/>
      <c r="D18" s="39"/>
      <c r="E18" s="39"/>
      <c r="F18" s="39"/>
      <c r="G18" s="40"/>
      <c r="H18" s="40"/>
      <c r="I18" s="40"/>
      <c r="J18" s="40"/>
      <c r="K18" s="41"/>
      <c r="L18" s="42"/>
      <c r="M18" s="34"/>
    </row>
    <row r="19" spans="2:13" s="51" customFormat="1" ht="15" customHeight="1" thickBot="1" thickTop="1">
      <c r="B19" s="43"/>
      <c r="C19" s="127">
        <v>1</v>
      </c>
      <c r="D19" s="136">
        <v>25</v>
      </c>
      <c r="E19" s="45" t="s">
        <v>155</v>
      </c>
      <c r="F19" s="45">
        <v>5</v>
      </c>
      <c r="G19" s="46" t="s">
        <v>80</v>
      </c>
      <c r="H19" s="77" t="s">
        <v>86</v>
      </c>
      <c r="I19" s="128" t="s">
        <v>79</v>
      </c>
      <c r="J19" s="46">
        <v>6</v>
      </c>
      <c r="K19" s="93">
        <v>1326</v>
      </c>
      <c r="L19" s="89">
        <f aca="true" t="shared" si="0" ref="L19:L42">K19/J19</f>
        <v>221</v>
      </c>
      <c r="M19" s="50"/>
    </row>
    <row r="20" spans="2:13" s="51" customFormat="1" ht="15" customHeight="1" thickBot="1" thickTop="1">
      <c r="B20" s="43"/>
      <c r="C20" s="127"/>
      <c r="D20" s="136"/>
      <c r="E20" s="45" t="s">
        <v>76</v>
      </c>
      <c r="F20" s="45">
        <v>10</v>
      </c>
      <c r="G20" s="46" t="s">
        <v>85</v>
      </c>
      <c r="H20" s="77" t="s">
        <v>87</v>
      </c>
      <c r="I20" s="128"/>
      <c r="J20" s="46">
        <v>6</v>
      </c>
      <c r="K20" s="93">
        <v>1171</v>
      </c>
      <c r="L20" s="89">
        <f t="shared" si="0"/>
        <v>195.16666666666666</v>
      </c>
      <c r="M20" s="50"/>
    </row>
    <row r="21" spans="1:14" s="56" customFormat="1" ht="15" customHeight="1" thickBot="1" thickTop="1">
      <c r="A21" s="54"/>
      <c r="B21" s="14"/>
      <c r="C21" s="127"/>
      <c r="D21" s="136"/>
      <c r="E21" s="45" t="s">
        <v>84</v>
      </c>
      <c r="F21" s="45">
        <v>0</v>
      </c>
      <c r="G21" s="46" t="s">
        <v>83</v>
      </c>
      <c r="H21" s="80" t="s">
        <v>88</v>
      </c>
      <c r="I21" s="128"/>
      <c r="J21" s="46">
        <v>6</v>
      </c>
      <c r="K21" s="93">
        <v>1148</v>
      </c>
      <c r="L21" s="89">
        <f t="shared" si="0"/>
        <v>191.33333333333334</v>
      </c>
      <c r="M21" s="53"/>
      <c r="N21" s="54"/>
    </row>
    <row r="22" spans="1:14" s="56" customFormat="1" ht="15" customHeight="1" thickBot="1" thickTop="1">
      <c r="A22" s="54"/>
      <c r="B22" s="14"/>
      <c r="C22" s="129">
        <v>2</v>
      </c>
      <c r="D22" s="136">
        <v>20</v>
      </c>
      <c r="E22" s="45" t="s">
        <v>155</v>
      </c>
      <c r="F22" s="45">
        <v>5</v>
      </c>
      <c r="G22" s="46" t="s">
        <v>89</v>
      </c>
      <c r="H22" s="77" t="s">
        <v>92</v>
      </c>
      <c r="I22" s="128" t="s">
        <v>79</v>
      </c>
      <c r="J22" s="46">
        <v>6</v>
      </c>
      <c r="K22" s="93">
        <v>1161</v>
      </c>
      <c r="L22" s="89">
        <f t="shared" si="0"/>
        <v>193.5</v>
      </c>
      <c r="M22" s="57"/>
      <c r="N22" s="54"/>
    </row>
    <row r="23" spans="1:14" s="56" customFormat="1" ht="15" customHeight="1" thickBot="1" thickTop="1">
      <c r="A23" s="54"/>
      <c r="B23" s="14"/>
      <c r="C23" s="137"/>
      <c r="D23" s="136"/>
      <c r="E23" s="45" t="s">
        <v>77</v>
      </c>
      <c r="F23" s="45">
        <v>15</v>
      </c>
      <c r="G23" s="46" t="s">
        <v>90</v>
      </c>
      <c r="H23" s="80" t="s">
        <v>93</v>
      </c>
      <c r="I23" s="128"/>
      <c r="J23" s="46">
        <v>6</v>
      </c>
      <c r="K23" s="93">
        <v>1243</v>
      </c>
      <c r="L23" s="89">
        <f t="shared" si="0"/>
        <v>207.16666666666666</v>
      </c>
      <c r="M23" s="53"/>
      <c r="N23" s="54"/>
    </row>
    <row r="24" spans="1:14" s="56" customFormat="1" ht="15" customHeight="1" thickBot="1" thickTop="1">
      <c r="A24" s="54"/>
      <c r="B24" s="14"/>
      <c r="C24" s="137"/>
      <c r="D24" s="136"/>
      <c r="E24" s="45" t="s">
        <v>155</v>
      </c>
      <c r="F24" s="45">
        <v>5</v>
      </c>
      <c r="G24" s="46" t="s">
        <v>91</v>
      </c>
      <c r="H24" s="80" t="s">
        <v>94</v>
      </c>
      <c r="I24" s="128"/>
      <c r="J24" s="46">
        <v>6</v>
      </c>
      <c r="K24" s="93">
        <v>1110</v>
      </c>
      <c r="L24" s="89">
        <f t="shared" si="0"/>
        <v>185</v>
      </c>
      <c r="M24" s="53"/>
      <c r="N24" s="54"/>
    </row>
    <row r="25" spans="1:14" s="56" customFormat="1" ht="15" customHeight="1" thickBot="1" thickTop="1">
      <c r="A25" s="54"/>
      <c r="B25" s="14"/>
      <c r="C25" s="137">
        <v>3</v>
      </c>
      <c r="D25" s="136">
        <v>16</v>
      </c>
      <c r="E25" s="45" t="s">
        <v>155</v>
      </c>
      <c r="F25" s="45">
        <v>5</v>
      </c>
      <c r="G25" s="46" t="s">
        <v>98</v>
      </c>
      <c r="H25" s="77" t="s">
        <v>97</v>
      </c>
      <c r="I25" s="128" t="s">
        <v>79</v>
      </c>
      <c r="J25" s="46">
        <v>6</v>
      </c>
      <c r="K25" s="93">
        <v>1225</v>
      </c>
      <c r="L25" s="89">
        <f t="shared" si="0"/>
        <v>204.16666666666666</v>
      </c>
      <c r="M25" s="57"/>
      <c r="N25" s="54"/>
    </row>
    <row r="26" spans="1:14" s="56" customFormat="1" ht="15" customHeight="1" thickBot="1" thickTop="1">
      <c r="A26" s="54"/>
      <c r="B26" s="14"/>
      <c r="C26" s="137"/>
      <c r="D26" s="136"/>
      <c r="E26" s="45" t="s">
        <v>155</v>
      </c>
      <c r="F26" s="45">
        <v>5</v>
      </c>
      <c r="G26" s="46" t="s">
        <v>95</v>
      </c>
      <c r="H26" s="77" t="s">
        <v>96</v>
      </c>
      <c r="I26" s="128"/>
      <c r="J26" s="46">
        <v>6</v>
      </c>
      <c r="K26" s="93">
        <v>1135</v>
      </c>
      <c r="L26" s="89">
        <f t="shared" si="0"/>
        <v>189.16666666666666</v>
      </c>
      <c r="M26" s="57"/>
      <c r="N26" s="54"/>
    </row>
    <row r="27" spans="2:13" s="54" customFormat="1" ht="15" customHeight="1" thickBot="1" thickTop="1">
      <c r="B27" s="14"/>
      <c r="C27" s="130"/>
      <c r="D27" s="136"/>
      <c r="E27" s="45" t="s">
        <v>84</v>
      </c>
      <c r="F27" s="45">
        <v>0</v>
      </c>
      <c r="G27" s="46" t="s">
        <v>81</v>
      </c>
      <c r="H27" s="77" t="s">
        <v>99</v>
      </c>
      <c r="I27" s="128"/>
      <c r="J27" s="46">
        <v>6</v>
      </c>
      <c r="K27" s="93">
        <v>1102</v>
      </c>
      <c r="L27" s="89">
        <f t="shared" si="0"/>
        <v>183.66666666666666</v>
      </c>
      <c r="M27" s="57"/>
    </row>
    <row r="28" spans="2:13" s="54" customFormat="1" ht="15" customHeight="1" thickBot="1" thickTop="1">
      <c r="B28" s="14"/>
      <c r="C28" s="129">
        <v>4</v>
      </c>
      <c r="D28" s="136">
        <v>13</v>
      </c>
      <c r="E28" s="45" t="s">
        <v>77</v>
      </c>
      <c r="F28" s="45">
        <v>15</v>
      </c>
      <c r="G28" s="46" t="s">
        <v>100</v>
      </c>
      <c r="H28" s="80" t="s">
        <v>103</v>
      </c>
      <c r="I28" s="128" t="s">
        <v>79</v>
      </c>
      <c r="J28" s="46">
        <v>6</v>
      </c>
      <c r="K28" s="93">
        <v>1243</v>
      </c>
      <c r="L28" s="89">
        <f t="shared" si="0"/>
        <v>207.16666666666666</v>
      </c>
      <c r="M28" s="57"/>
    </row>
    <row r="29" spans="2:13" s="54" customFormat="1" ht="15" customHeight="1" thickBot="1" thickTop="1">
      <c r="B29" s="14"/>
      <c r="C29" s="137"/>
      <c r="D29" s="136"/>
      <c r="E29" s="45" t="s">
        <v>77</v>
      </c>
      <c r="F29" s="45">
        <v>15</v>
      </c>
      <c r="G29" s="46" t="s">
        <v>101</v>
      </c>
      <c r="H29" s="80" t="s">
        <v>104</v>
      </c>
      <c r="I29" s="128"/>
      <c r="J29" s="46">
        <v>6</v>
      </c>
      <c r="K29" s="93">
        <v>1135</v>
      </c>
      <c r="L29" s="89">
        <f t="shared" si="0"/>
        <v>189.16666666666666</v>
      </c>
      <c r="M29" s="57"/>
    </row>
    <row r="30" spans="2:13" s="54" customFormat="1" ht="15" customHeight="1" thickBot="1" thickTop="1">
      <c r="B30" s="14"/>
      <c r="C30" s="130"/>
      <c r="D30" s="136"/>
      <c r="E30" s="45" t="s">
        <v>77</v>
      </c>
      <c r="F30" s="45">
        <v>15</v>
      </c>
      <c r="G30" s="46" t="s">
        <v>102</v>
      </c>
      <c r="H30" s="80" t="s">
        <v>105</v>
      </c>
      <c r="I30" s="128"/>
      <c r="J30" s="46">
        <v>6</v>
      </c>
      <c r="K30" s="93">
        <v>992</v>
      </c>
      <c r="L30" s="89">
        <f t="shared" si="0"/>
        <v>165.33333333333334</v>
      </c>
      <c r="M30" s="57"/>
    </row>
    <row r="31" spans="2:13" s="54" customFormat="1" ht="15" customHeight="1" thickBot="1" thickTop="1">
      <c r="B31" s="14"/>
      <c r="C31" s="129">
        <v>5</v>
      </c>
      <c r="D31" s="136">
        <v>11</v>
      </c>
      <c r="E31" s="45" t="s">
        <v>76</v>
      </c>
      <c r="F31" s="45">
        <v>10</v>
      </c>
      <c r="G31" s="46" t="s">
        <v>106</v>
      </c>
      <c r="H31" s="80" t="s">
        <v>109</v>
      </c>
      <c r="I31" s="128" t="s">
        <v>154</v>
      </c>
      <c r="J31" s="46">
        <v>6</v>
      </c>
      <c r="K31" s="93">
        <v>1154</v>
      </c>
      <c r="L31" s="89">
        <f t="shared" si="0"/>
        <v>192.33333333333334</v>
      </c>
      <c r="M31" s="57"/>
    </row>
    <row r="32" spans="2:13" s="54" customFormat="1" ht="15" customHeight="1" thickBot="1" thickTop="1">
      <c r="B32" s="14"/>
      <c r="C32" s="137"/>
      <c r="D32" s="136"/>
      <c r="E32" s="45" t="s">
        <v>155</v>
      </c>
      <c r="F32" s="45">
        <v>5</v>
      </c>
      <c r="G32" s="46" t="s">
        <v>107</v>
      </c>
      <c r="H32" s="80" t="s">
        <v>110</v>
      </c>
      <c r="I32" s="128"/>
      <c r="J32" s="46">
        <v>6</v>
      </c>
      <c r="K32" s="93">
        <v>1145</v>
      </c>
      <c r="L32" s="89">
        <f t="shared" si="0"/>
        <v>190.83333333333334</v>
      </c>
      <c r="M32" s="57"/>
    </row>
    <row r="33" spans="2:13" s="54" customFormat="1" ht="15" customHeight="1" thickBot="1" thickTop="1">
      <c r="B33" s="14"/>
      <c r="C33" s="130"/>
      <c r="D33" s="136"/>
      <c r="E33" s="45" t="s">
        <v>76</v>
      </c>
      <c r="F33" s="45">
        <v>10</v>
      </c>
      <c r="G33" s="46" t="s">
        <v>108</v>
      </c>
      <c r="H33" s="80" t="s">
        <v>111</v>
      </c>
      <c r="I33" s="128"/>
      <c r="J33" s="46">
        <v>6</v>
      </c>
      <c r="K33" s="93">
        <v>1065</v>
      </c>
      <c r="L33" s="89">
        <f t="shared" si="0"/>
        <v>177.5</v>
      </c>
      <c r="M33" s="57"/>
    </row>
    <row r="34" spans="2:13" s="54" customFormat="1" ht="15" customHeight="1" thickBot="1" thickTop="1">
      <c r="B34" s="14"/>
      <c r="C34" s="129">
        <v>6</v>
      </c>
      <c r="D34" s="136">
        <v>10</v>
      </c>
      <c r="E34" s="45" t="s">
        <v>155</v>
      </c>
      <c r="F34" s="45">
        <v>5</v>
      </c>
      <c r="G34" s="46" t="s">
        <v>115</v>
      </c>
      <c r="H34" s="80" t="s">
        <v>112</v>
      </c>
      <c r="I34" s="128" t="s">
        <v>154</v>
      </c>
      <c r="J34" s="46">
        <v>6</v>
      </c>
      <c r="K34" s="93">
        <v>1127</v>
      </c>
      <c r="L34" s="89">
        <f t="shared" si="0"/>
        <v>187.83333333333334</v>
      </c>
      <c r="M34" s="57"/>
    </row>
    <row r="35" spans="2:13" s="54" customFormat="1" ht="15" customHeight="1" thickBot="1" thickTop="1">
      <c r="B35" s="14"/>
      <c r="C35" s="137"/>
      <c r="D35" s="136"/>
      <c r="E35" s="45" t="s">
        <v>155</v>
      </c>
      <c r="F35" s="45">
        <v>5</v>
      </c>
      <c r="G35" s="46" t="s">
        <v>116</v>
      </c>
      <c r="H35" s="80" t="s">
        <v>113</v>
      </c>
      <c r="I35" s="128"/>
      <c r="J35" s="46">
        <v>6</v>
      </c>
      <c r="K35" s="93">
        <v>1110</v>
      </c>
      <c r="L35" s="89">
        <f t="shared" si="0"/>
        <v>185</v>
      </c>
      <c r="M35" s="57"/>
    </row>
    <row r="36" spans="2:13" s="54" customFormat="1" ht="15" customHeight="1" thickBot="1" thickTop="1">
      <c r="B36" s="14"/>
      <c r="C36" s="130"/>
      <c r="D36" s="136"/>
      <c r="E36" s="45" t="s">
        <v>76</v>
      </c>
      <c r="F36" s="45">
        <v>10</v>
      </c>
      <c r="G36" s="46" t="s">
        <v>117</v>
      </c>
      <c r="H36" s="80" t="s">
        <v>114</v>
      </c>
      <c r="I36" s="128"/>
      <c r="J36" s="46">
        <v>6</v>
      </c>
      <c r="K36" s="93">
        <v>1117</v>
      </c>
      <c r="L36" s="89">
        <f t="shared" si="0"/>
        <v>186.16666666666666</v>
      </c>
      <c r="M36" s="57"/>
    </row>
    <row r="37" spans="2:13" s="54" customFormat="1" ht="15" customHeight="1" thickBot="1" thickTop="1">
      <c r="B37" s="14"/>
      <c r="C37" s="129">
        <v>7</v>
      </c>
      <c r="D37" s="136">
        <v>9</v>
      </c>
      <c r="E37" s="45" t="s">
        <v>76</v>
      </c>
      <c r="F37" s="45">
        <v>10</v>
      </c>
      <c r="G37" s="46" t="s">
        <v>118</v>
      </c>
      <c r="H37" s="80" t="s">
        <v>119</v>
      </c>
      <c r="I37" s="128" t="s">
        <v>79</v>
      </c>
      <c r="J37" s="46">
        <v>6</v>
      </c>
      <c r="K37" s="93">
        <v>1102</v>
      </c>
      <c r="L37" s="89">
        <f t="shared" si="0"/>
        <v>183.66666666666666</v>
      </c>
      <c r="M37" s="57"/>
    </row>
    <row r="38" spans="2:13" s="54" customFormat="1" ht="15" customHeight="1" thickBot="1" thickTop="1">
      <c r="B38" s="14"/>
      <c r="C38" s="137"/>
      <c r="D38" s="136"/>
      <c r="E38" s="45" t="s">
        <v>77</v>
      </c>
      <c r="F38" s="45">
        <v>15</v>
      </c>
      <c r="G38" s="46" t="s">
        <v>120</v>
      </c>
      <c r="H38" s="80" t="s">
        <v>121</v>
      </c>
      <c r="I38" s="128"/>
      <c r="J38" s="46">
        <v>6</v>
      </c>
      <c r="K38" s="93">
        <v>1079</v>
      </c>
      <c r="L38" s="89">
        <f t="shared" si="0"/>
        <v>179.83333333333334</v>
      </c>
      <c r="M38" s="57"/>
    </row>
    <row r="39" spans="2:13" s="54" customFormat="1" ht="15" customHeight="1" thickBot="1" thickTop="1">
      <c r="B39" s="14"/>
      <c r="C39" s="130"/>
      <c r="D39" s="136"/>
      <c r="E39" s="45" t="s">
        <v>84</v>
      </c>
      <c r="F39" s="45">
        <v>0</v>
      </c>
      <c r="G39" s="46" t="s">
        <v>122</v>
      </c>
      <c r="H39" s="80" t="s">
        <v>123</v>
      </c>
      <c r="I39" s="128"/>
      <c r="J39" s="46">
        <v>6</v>
      </c>
      <c r="K39" s="93">
        <v>975</v>
      </c>
      <c r="L39" s="89">
        <f t="shared" si="0"/>
        <v>162.5</v>
      </c>
      <c r="M39" s="57"/>
    </row>
    <row r="40" spans="2:13" s="54" customFormat="1" ht="15" customHeight="1" thickBot="1" thickTop="1">
      <c r="B40" s="14"/>
      <c r="C40" s="129">
        <v>8</v>
      </c>
      <c r="D40" s="136">
        <v>8</v>
      </c>
      <c r="E40" s="45" t="s">
        <v>155</v>
      </c>
      <c r="F40" s="45">
        <v>5</v>
      </c>
      <c r="G40" s="46" t="s">
        <v>124</v>
      </c>
      <c r="H40" s="80" t="s">
        <v>127</v>
      </c>
      <c r="I40" s="128" t="s">
        <v>154</v>
      </c>
      <c r="J40" s="46">
        <v>6</v>
      </c>
      <c r="K40" s="93">
        <v>1160</v>
      </c>
      <c r="L40" s="89">
        <f t="shared" si="0"/>
        <v>193.33333333333334</v>
      </c>
      <c r="M40" s="57"/>
    </row>
    <row r="41" spans="2:13" s="54" customFormat="1" ht="15" customHeight="1" thickBot="1" thickTop="1">
      <c r="B41" s="14"/>
      <c r="C41" s="137"/>
      <c r="D41" s="136"/>
      <c r="E41" s="45" t="s">
        <v>76</v>
      </c>
      <c r="F41" s="45">
        <v>10</v>
      </c>
      <c r="G41" s="46" t="s">
        <v>125</v>
      </c>
      <c r="H41" s="80" t="s">
        <v>128</v>
      </c>
      <c r="I41" s="128"/>
      <c r="J41" s="46">
        <v>6</v>
      </c>
      <c r="K41" s="93">
        <v>975</v>
      </c>
      <c r="L41" s="89">
        <f t="shared" si="0"/>
        <v>162.5</v>
      </c>
      <c r="M41" s="57"/>
    </row>
    <row r="42" spans="2:13" s="54" customFormat="1" ht="15" customHeight="1" thickBot="1" thickTop="1">
      <c r="B42" s="14"/>
      <c r="C42" s="130"/>
      <c r="D42" s="136"/>
      <c r="E42" s="45" t="s">
        <v>155</v>
      </c>
      <c r="F42" s="45">
        <v>5</v>
      </c>
      <c r="G42" s="46" t="s">
        <v>126</v>
      </c>
      <c r="H42" s="80" t="s">
        <v>129</v>
      </c>
      <c r="I42" s="128"/>
      <c r="J42" s="46">
        <v>6</v>
      </c>
      <c r="K42" s="93">
        <v>1016</v>
      </c>
      <c r="L42" s="89">
        <f t="shared" si="0"/>
        <v>169.33333333333334</v>
      </c>
      <c r="M42" s="57"/>
    </row>
    <row r="43" spans="2:12" s="58" customFormat="1" ht="15" customHeight="1" thickTop="1">
      <c r="B43" s="59"/>
      <c r="C43" s="59"/>
      <c r="D43" s="60"/>
      <c r="E43" s="60"/>
      <c r="F43" s="60"/>
      <c r="G43" s="60"/>
      <c r="H43" s="78"/>
      <c r="I43" s="60"/>
      <c r="J43" s="61"/>
      <c r="K43" s="63"/>
      <c r="L43" s="64"/>
    </row>
    <row r="44" spans="3:13" s="58" customFormat="1" ht="13.5" customHeight="1">
      <c r="C44" s="59"/>
      <c r="D44" s="59"/>
      <c r="E44" s="60"/>
      <c r="F44" s="60"/>
      <c r="G44" s="60"/>
      <c r="H44" s="60"/>
      <c r="I44" s="60"/>
      <c r="J44" s="60"/>
      <c r="K44" s="61"/>
      <c r="L44" s="63"/>
      <c r="M44" s="64"/>
    </row>
    <row r="45" spans="2:13" s="58" customFormat="1" ht="15" customHeight="1">
      <c r="B45" s="124" t="s">
        <v>82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64"/>
    </row>
    <row r="46" spans="2:13" s="58" customFormat="1" ht="15" customHeight="1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64"/>
    </row>
    <row r="47" spans="3:13" s="58" customFormat="1" ht="13.5" customHeight="1" thickBot="1">
      <c r="C47" s="59"/>
      <c r="D47" s="59"/>
      <c r="E47" s="60"/>
      <c r="F47" s="60"/>
      <c r="G47" s="60"/>
      <c r="H47" s="60"/>
      <c r="I47" s="60"/>
      <c r="J47" s="60"/>
      <c r="K47" s="61"/>
      <c r="L47" s="63"/>
      <c r="M47" s="64"/>
    </row>
    <row r="48" spans="3:13" s="58" customFormat="1" ht="13.5" customHeight="1" thickBot="1">
      <c r="C48" s="114" t="s">
        <v>134</v>
      </c>
      <c r="D48" s="138" t="s">
        <v>18</v>
      </c>
      <c r="E48" s="30" t="s">
        <v>135</v>
      </c>
      <c r="F48" s="83"/>
      <c r="G48" s="31" t="s">
        <v>136</v>
      </c>
      <c r="H48" s="31" t="s">
        <v>137</v>
      </c>
      <c r="I48" s="31" t="s">
        <v>138</v>
      </c>
      <c r="J48" s="31" t="s">
        <v>139</v>
      </c>
      <c r="K48" s="84" t="s">
        <v>141</v>
      </c>
      <c r="L48" s="131" t="s">
        <v>143</v>
      </c>
      <c r="M48" s="64"/>
    </row>
    <row r="49" spans="3:13" s="58" customFormat="1" ht="13.5" customHeight="1" thickBot="1">
      <c r="C49" s="114"/>
      <c r="D49" s="139"/>
      <c r="E49" s="35" t="s">
        <v>144</v>
      </c>
      <c r="F49" s="86" t="s">
        <v>19</v>
      </c>
      <c r="G49" s="36" t="s">
        <v>145</v>
      </c>
      <c r="H49" s="36" t="s">
        <v>146</v>
      </c>
      <c r="I49" s="36" t="s">
        <v>147</v>
      </c>
      <c r="J49" s="36" t="s">
        <v>148</v>
      </c>
      <c r="K49" s="37" t="s">
        <v>149</v>
      </c>
      <c r="L49" s="131"/>
      <c r="M49" s="64"/>
    </row>
    <row r="50" spans="3:13" s="58" customFormat="1" ht="6" customHeight="1" thickBot="1">
      <c r="C50" s="59"/>
      <c r="D50" s="59"/>
      <c r="E50" s="60"/>
      <c r="F50" s="60"/>
      <c r="G50" s="60"/>
      <c r="H50" s="60"/>
      <c r="I50" s="60"/>
      <c r="J50" s="60"/>
      <c r="K50" s="61"/>
      <c r="L50" s="63"/>
      <c r="M50" s="64"/>
    </row>
    <row r="51" spans="3:14" s="58" customFormat="1" ht="15" customHeight="1" thickBot="1" thickTop="1">
      <c r="C51" s="127">
        <v>1</v>
      </c>
      <c r="D51" s="136">
        <v>25</v>
      </c>
      <c r="E51" s="45" t="s">
        <v>155</v>
      </c>
      <c r="F51" s="45">
        <v>5</v>
      </c>
      <c r="G51" s="46" t="s">
        <v>124</v>
      </c>
      <c r="H51" s="80" t="s">
        <v>127</v>
      </c>
      <c r="I51" s="128" t="s">
        <v>154</v>
      </c>
      <c r="J51" s="46">
        <v>6</v>
      </c>
      <c r="K51" s="93">
        <v>1125</v>
      </c>
      <c r="L51" s="89">
        <f aca="true" t="shared" si="1" ref="L51:L74">K51/J51</f>
        <v>187.5</v>
      </c>
      <c r="M51" s="64"/>
      <c r="N51" s="65"/>
    </row>
    <row r="52" spans="3:14" s="58" customFormat="1" ht="15" customHeight="1" thickBot="1" thickTop="1">
      <c r="C52" s="127"/>
      <c r="D52" s="136"/>
      <c r="E52" s="45" t="s">
        <v>76</v>
      </c>
      <c r="F52" s="45">
        <v>10</v>
      </c>
      <c r="G52" s="46" t="s">
        <v>125</v>
      </c>
      <c r="H52" s="80" t="s">
        <v>128</v>
      </c>
      <c r="I52" s="128"/>
      <c r="J52" s="46">
        <v>6</v>
      </c>
      <c r="K52" s="93">
        <v>1110</v>
      </c>
      <c r="L52" s="89">
        <f t="shared" si="1"/>
        <v>185</v>
      </c>
      <c r="M52" s="64"/>
      <c r="N52" s="65"/>
    </row>
    <row r="53" spans="3:13" s="58" customFormat="1" ht="15" customHeight="1" thickBot="1" thickTop="1">
      <c r="C53" s="127"/>
      <c r="D53" s="136"/>
      <c r="E53" s="45" t="s">
        <v>155</v>
      </c>
      <c r="F53" s="45">
        <v>5</v>
      </c>
      <c r="G53" s="46" t="s">
        <v>132</v>
      </c>
      <c r="H53" s="95" t="s">
        <v>133</v>
      </c>
      <c r="I53" s="128"/>
      <c r="J53" s="46">
        <v>6</v>
      </c>
      <c r="K53" s="93">
        <v>1155</v>
      </c>
      <c r="L53" s="89">
        <f t="shared" si="1"/>
        <v>192.5</v>
      </c>
      <c r="M53" s="64"/>
    </row>
    <row r="54" spans="3:13" s="58" customFormat="1" ht="15" customHeight="1" thickBot="1" thickTop="1">
      <c r="C54" s="127">
        <v>2</v>
      </c>
      <c r="D54" s="136">
        <v>20</v>
      </c>
      <c r="E54" s="45" t="s">
        <v>76</v>
      </c>
      <c r="F54" s="45">
        <v>10</v>
      </c>
      <c r="G54" s="46" t="s">
        <v>106</v>
      </c>
      <c r="H54" s="80" t="s">
        <v>109</v>
      </c>
      <c r="I54" s="128" t="s">
        <v>154</v>
      </c>
      <c r="J54" s="46">
        <v>6</v>
      </c>
      <c r="K54" s="93">
        <v>1190</v>
      </c>
      <c r="L54" s="89">
        <f t="shared" si="1"/>
        <v>198.33333333333334</v>
      </c>
      <c r="M54" s="64"/>
    </row>
    <row r="55" spans="3:13" s="73" customFormat="1" ht="15" customHeight="1" thickBot="1" thickTop="1">
      <c r="C55" s="127"/>
      <c r="D55" s="136"/>
      <c r="E55" s="45" t="s">
        <v>155</v>
      </c>
      <c r="F55" s="45">
        <v>5</v>
      </c>
      <c r="G55" s="46" t="s">
        <v>107</v>
      </c>
      <c r="H55" s="80" t="s">
        <v>110</v>
      </c>
      <c r="I55" s="128"/>
      <c r="J55" s="46">
        <v>6</v>
      </c>
      <c r="K55" s="93">
        <v>1121</v>
      </c>
      <c r="L55" s="89">
        <f t="shared" si="1"/>
        <v>186.83333333333334</v>
      </c>
      <c r="M55" s="64"/>
    </row>
    <row r="56" spans="3:13" s="73" customFormat="1" ht="15" customHeight="1" thickBot="1" thickTop="1">
      <c r="C56" s="127"/>
      <c r="D56" s="136"/>
      <c r="E56" s="45" t="s">
        <v>76</v>
      </c>
      <c r="F56" s="45">
        <v>10</v>
      </c>
      <c r="G56" s="46" t="s">
        <v>108</v>
      </c>
      <c r="H56" s="80" t="s">
        <v>111</v>
      </c>
      <c r="I56" s="128"/>
      <c r="J56" s="46">
        <v>6</v>
      </c>
      <c r="K56" s="93">
        <v>1106</v>
      </c>
      <c r="L56" s="89">
        <f t="shared" si="1"/>
        <v>184.33333333333334</v>
      </c>
      <c r="M56" s="64"/>
    </row>
    <row r="57" spans="3:13" s="73" customFormat="1" ht="15" customHeight="1" thickBot="1" thickTop="1">
      <c r="C57" s="127">
        <v>3</v>
      </c>
      <c r="D57" s="136">
        <v>16</v>
      </c>
      <c r="E57" s="45" t="s">
        <v>155</v>
      </c>
      <c r="F57" s="45">
        <v>5</v>
      </c>
      <c r="G57" s="46" t="s">
        <v>115</v>
      </c>
      <c r="H57" s="80" t="s">
        <v>112</v>
      </c>
      <c r="I57" s="128" t="s">
        <v>154</v>
      </c>
      <c r="J57" s="46">
        <v>6</v>
      </c>
      <c r="K57" s="93">
        <v>1082</v>
      </c>
      <c r="L57" s="89">
        <f t="shared" si="1"/>
        <v>180.33333333333334</v>
      </c>
      <c r="M57" s="64"/>
    </row>
    <row r="58" spans="3:13" s="73" customFormat="1" ht="15" customHeight="1" thickBot="1" thickTop="1">
      <c r="C58" s="127"/>
      <c r="D58" s="136"/>
      <c r="E58" s="45" t="s">
        <v>155</v>
      </c>
      <c r="F58" s="45">
        <v>5</v>
      </c>
      <c r="G58" s="46" t="s">
        <v>116</v>
      </c>
      <c r="H58" s="80" t="s">
        <v>113</v>
      </c>
      <c r="I58" s="128"/>
      <c r="J58" s="46">
        <v>6</v>
      </c>
      <c r="K58" s="93">
        <v>1126</v>
      </c>
      <c r="L58" s="89">
        <f t="shared" si="1"/>
        <v>187.66666666666666</v>
      </c>
      <c r="M58" s="64"/>
    </row>
    <row r="59" spans="3:13" s="73" customFormat="1" ht="15" customHeight="1" thickBot="1" thickTop="1">
      <c r="C59" s="127"/>
      <c r="D59" s="136"/>
      <c r="E59" s="45" t="s">
        <v>76</v>
      </c>
      <c r="F59" s="45">
        <v>10</v>
      </c>
      <c r="G59" s="46" t="s">
        <v>117</v>
      </c>
      <c r="H59" s="80" t="s">
        <v>114</v>
      </c>
      <c r="I59" s="128"/>
      <c r="J59" s="46">
        <v>6</v>
      </c>
      <c r="K59" s="93">
        <v>1189</v>
      </c>
      <c r="L59" s="89">
        <f t="shared" si="1"/>
        <v>198.16666666666666</v>
      </c>
      <c r="M59" s="64"/>
    </row>
    <row r="60" spans="3:13" s="73" customFormat="1" ht="15" customHeight="1" thickBot="1" thickTop="1">
      <c r="C60" s="127">
        <v>4</v>
      </c>
      <c r="D60" s="136">
        <v>13</v>
      </c>
      <c r="E60" s="45" t="s">
        <v>77</v>
      </c>
      <c r="F60" s="45">
        <v>15</v>
      </c>
      <c r="G60" s="46" t="s">
        <v>100</v>
      </c>
      <c r="H60" s="80" t="s">
        <v>103</v>
      </c>
      <c r="I60" s="128" t="s">
        <v>79</v>
      </c>
      <c r="J60" s="46">
        <v>6</v>
      </c>
      <c r="K60" s="93">
        <v>1148</v>
      </c>
      <c r="L60" s="89">
        <f t="shared" si="1"/>
        <v>191.33333333333334</v>
      </c>
      <c r="M60" s="64"/>
    </row>
    <row r="61" spans="3:13" s="73" customFormat="1" ht="15" customHeight="1" thickBot="1" thickTop="1">
      <c r="C61" s="127"/>
      <c r="D61" s="136"/>
      <c r="E61" s="45" t="s">
        <v>77</v>
      </c>
      <c r="F61" s="45">
        <v>15</v>
      </c>
      <c r="G61" s="46" t="s">
        <v>101</v>
      </c>
      <c r="H61" s="80" t="s">
        <v>104</v>
      </c>
      <c r="I61" s="128"/>
      <c r="J61" s="46">
        <v>6</v>
      </c>
      <c r="K61" s="93">
        <v>1194</v>
      </c>
      <c r="L61" s="89">
        <f t="shared" si="1"/>
        <v>199</v>
      </c>
      <c r="M61" s="64"/>
    </row>
    <row r="62" spans="3:13" s="73" customFormat="1" ht="15" customHeight="1" thickBot="1" thickTop="1">
      <c r="C62" s="127"/>
      <c r="D62" s="136"/>
      <c r="E62" s="45" t="s">
        <v>77</v>
      </c>
      <c r="F62" s="45">
        <v>15</v>
      </c>
      <c r="G62" s="46" t="s">
        <v>102</v>
      </c>
      <c r="H62" s="80" t="s">
        <v>105</v>
      </c>
      <c r="I62" s="128"/>
      <c r="J62" s="46">
        <v>6</v>
      </c>
      <c r="K62" s="93">
        <v>1035</v>
      </c>
      <c r="L62" s="89">
        <f t="shared" si="1"/>
        <v>172.5</v>
      </c>
      <c r="M62" s="64"/>
    </row>
    <row r="63" spans="3:13" s="73" customFormat="1" ht="15" customHeight="1" thickBot="1" thickTop="1">
      <c r="C63" s="127">
        <v>5</v>
      </c>
      <c r="D63" s="136">
        <v>11</v>
      </c>
      <c r="E63" s="45" t="s">
        <v>155</v>
      </c>
      <c r="F63" s="45">
        <v>5</v>
      </c>
      <c r="G63" s="46" t="s">
        <v>98</v>
      </c>
      <c r="H63" s="77" t="s">
        <v>97</v>
      </c>
      <c r="I63" s="128" t="s">
        <v>79</v>
      </c>
      <c r="J63" s="46">
        <v>6</v>
      </c>
      <c r="K63" s="93">
        <v>1107</v>
      </c>
      <c r="L63" s="89">
        <f t="shared" si="1"/>
        <v>184.5</v>
      </c>
      <c r="M63" s="64"/>
    </row>
    <row r="64" spans="3:13" s="73" customFormat="1" ht="15" customHeight="1" thickBot="1" thickTop="1">
      <c r="C64" s="127"/>
      <c r="D64" s="136"/>
      <c r="E64" s="45" t="s">
        <v>155</v>
      </c>
      <c r="F64" s="45">
        <v>5</v>
      </c>
      <c r="G64" s="46" t="s">
        <v>95</v>
      </c>
      <c r="H64" s="77" t="s">
        <v>96</v>
      </c>
      <c r="I64" s="128"/>
      <c r="J64" s="46">
        <v>6</v>
      </c>
      <c r="K64" s="93">
        <v>1162</v>
      </c>
      <c r="L64" s="89">
        <f t="shared" si="1"/>
        <v>193.66666666666666</v>
      </c>
      <c r="M64" s="64"/>
    </row>
    <row r="65" spans="3:12" ht="15" customHeight="1" thickBot="1" thickTop="1">
      <c r="C65" s="127"/>
      <c r="D65" s="136"/>
      <c r="E65" s="45" t="s">
        <v>155</v>
      </c>
      <c r="F65" s="45">
        <v>5</v>
      </c>
      <c r="G65" s="46" t="s">
        <v>130</v>
      </c>
      <c r="H65" s="77" t="s">
        <v>131</v>
      </c>
      <c r="I65" s="128"/>
      <c r="J65" s="46">
        <v>6</v>
      </c>
      <c r="K65" s="93">
        <v>1058</v>
      </c>
      <c r="L65" s="89">
        <f t="shared" si="1"/>
        <v>176.33333333333334</v>
      </c>
    </row>
    <row r="66" spans="3:12" ht="15" customHeight="1" thickBot="1" thickTop="1">
      <c r="C66" s="127">
        <v>6</v>
      </c>
      <c r="D66" s="136">
        <v>10</v>
      </c>
      <c r="E66" s="45" t="s">
        <v>155</v>
      </c>
      <c r="F66" s="45">
        <v>5</v>
      </c>
      <c r="G66" s="46" t="s">
        <v>80</v>
      </c>
      <c r="H66" s="77" t="s">
        <v>86</v>
      </c>
      <c r="I66" s="128" t="s">
        <v>79</v>
      </c>
      <c r="J66" s="46">
        <v>6</v>
      </c>
      <c r="K66" s="93">
        <v>1127</v>
      </c>
      <c r="L66" s="89">
        <f t="shared" si="1"/>
        <v>187.83333333333334</v>
      </c>
    </row>
    <row r="67" spans="3:12" ht="15" customHeight="1" thickBot="1" thickTop="1">
      <c r="C67" s="127"/>
      <c r="D67" s="136"/>
      <c r="E67" s="45" t="s">
        <v>76</v>
      </c>
      <c r="F67" s="45">
        <v>10</v>
      </c>
      <c r="G67" s="46" t="s">
        <v>85</v>
      </c>
      <c r="H67" s="77" t="s">
        <v>87</v>
      </c>
      <c r="I67" s="128"/>
      <c r="J67" s="46">
        <v>6</v>
      </c>
      <c r="K67" s="93">
        <v>1110</v>
      </c>
      <c r="L67" s="89">
        <f t="shared" si="1"/>
        <v>185</v>
      </c>
    </row>
    <row r="68" spans="3:12" ht="15" customHeight="1" thickBot="1" thickTop="1">
      <c r="C68" s="127"/>
      <c r="D68" s="136"/>
      <c r="E68" s="45" t="s">
        <v>84</v>
      </c>
      <c r="F68" s="45">
        <v>0</v>
      </c>
      <c r="G68" s="46" t="s">
        <v>83</v>
      </c>
      <c r="H68" s="80" t="s">
        <v>88</v>
      </c>
      <c r="I68" s="128"/>
      <c r="J68" s="46">
        <v>6</v>
      </c>
      <c r="K68" s="93">
        <v>1045</v>
      </c>
      <c r="L68" s="89">
        <f t="shared" si="1"/>
        <v>174.16666666666666</v>
      </c>
    </row>
    <row r="69" spans="3:12" ht="15" customHeight="1" thickBot="1" thickTop="1">
      <c r="C69" s="127">
        <v>7</v>
      </c>
      <c r="D69" s="136">
        <v>9</v>
      </c>
      <c r="E69" s="45" t="s">
        <v>155</v>
      </c>
      <c r="F69" s="45">
        <v>5</v>
      </c>
      <c r="G69" s="46" t="s">
        <v>89</v>
      </c>
      <c r="H69" s="77" t="s">
        <v>92</v>
      </c>
      <c r="I69" s="128" t="s">
        <v>79</v>
      </c>
      <c r="J69" s="46">
        <v>6</v>
      </c>
      <c r="K69" s="93">
        <v>988</v>
      </c>
      <c r="L69" s="89">
        <f t="shared" si="1"/>
        <v>164.66666666666666</v>
      </c>
    </row>
    <row r="70" spans="3:12" ht="15" customHeight="1" thickBot="1" thickTop="1">
      <c r="C70" s="127"/>
      <c r="D70" s="136"/>
      <c r="E70" s="45" t="s">
        <v>77</v>
      </c>
      <c r="F70" s="45">
        <v>15</v>
      </c>
      <c r="G70" s="46" t="s">
        <v>90</v>
      </c>
      <c r="H70" s="80" t="s">
        <v>93</v>
      </c>
      <c r="I70" s="128"/>
      <c r="J70" s="46">
        <v>6</v>
      </c>
      <c r="K70" s="93">
        <v>1117</v>
      </c>
      <c r="L70" s="89">
        <f t="shared" si="1"/>
        <v>186.16666666666666</v>
      </c>
    </row>
    <row r="71" spans="3:12" ht="15" customHeight="1" thickBot="1" thickTop="1">
      <c r="C71" s="127"/>
      <c r="D71" s="136"/>
      <c r="E71" s="45" t="s">
        <v>155</v>
      </c>
      <c r="F71" s="45">
        <v>5</v>
      </c>
      <c r="G71" s="46" t="s">
        <v>91</v>
      </c>
      <c r="H71" s="80" t="s">
        <v>94</v>
      </c>
      <c r="I71" s="128"/>
      <c r="J71" s="46">
        <v>6</v>
      </c>
      <c r="K71" s="93">
        <v>1068</v>
      </c>
      <c r="L71" s="89">
        <f t="shared" si="1"/>
        <v>178</v>
      </c>
    </row>
    <row r="72" spans="3:12" ht="15" customHeight="1" thickBot="1" thickTop="1">
      <c r="C72" s="127">
        <v>8</v>
      </c>
      <c r="D72" s="136">
        <v>8</v>
      </c>
      <c r="E72" s="45" t="s">
        <v>76</v>
      </c>
      <c r="F72" s="45">
        <v>10</v>
      </c>
      <c r="G72" s="46" t="s">
        <v>118</v>
      </c>
      <c r="H72" s="80" t="s">
        <v>119</v>
      </c>
      <c r="I72" s="128" t="s">
        <v>79</v>
      </c>
      <c r="J72" s="46">
        <v>6</v>
      </c>
      <c r="K72" s="93">
        <v>1142</v>
      </c>
      <c r="L72" s="89">
        <f t="shared" si="1"/>
        <v>190.33333333333334</v>
      </c>
    </row>
    <row r="73" spans="3:12" ht="15" customHeight="1" thickBot="1" thickTop="1">
      <c r="C73" s="127"/>
      <c r="D73" s="136"/>
      <c r="E73" s="45"/>
      <c r="F73" s="45"/>
      <c r="G73" s="46"/>
      <c r="H73" s="80"/>
      <c r="I73" s="128"/>
      <c r="J73" s="46"/>
      <c r="K73" s="93"/>
      <c r="L73" s="89"/>
    </row>
    <row r="74" spans="3:12" ht="15" customHeight="1" thickBot="1" thickTop="1">
      <c r="C74" s="127"/>
      <c r="D74" s="136"/>
      <c r="E74" s="45" t="s">
        <v>84</v>
      </c>
      <c r="F74" s="45">
        <v>0</v>
      </c>
      <c r="G74" s="46" t="s">
        <v>122</v>
      </c>
      <c r="H74" s="80" t="s">
        <v>123</v>
      </c>
      <c r="I74" s="128"/>
      <c r="J74" s="46">
        <v>6</v>
      </c>
      <c r="K74" s="93">
        <v>1113</v>
      </c>
      <c r="L74" s="89">
        <f t="shared" si="1"/>
        <v>185.5</v>
      </c>
    </row>
    <row r="75" ht="15" customHeight="1" thickTop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 selectLockedCells="1" selectUnlockedCells="1"/>
  <mergeCells count="62">
    <mergeCell ref="I60:I62"/>
    <mergeCell ref="C57:C59"/>
    <mergeCell ref="C60:C62"/>
    <mergeCell ref="D60:D62"/>
    <mergeCell ref="I57:I59"/>
    <mergeCell ref="I51:I53"/>
    <mergeCell ref="C54:C56"/>
    <mergeCell ref="I54:I56"/>
    <mergeCell ref="I22:I24"/>
    <mergeCell ref="D25:D27"/>
    <mergeCell ref="I25:I27"/>
    <mergeCell ref="B45:L45"/>
    <mergeCell ref="C2:L5"/>
    <mergeCell ref="B7:L7"/>
    <mergeCell ref="B12:L12"/>
    <mergeCell ref="B13:L13"/>
    <mergeCell ref="D57:D59"/>
    <mergeCell ref="C14:L14"/>
    <mergeCell ref="C16:C17"/>
    <mergeCell ref="L16:L17"/>
    <mergeCell ref="D16:D17"/>
    <mergeCell ref="F16:F17"/>
    <mergeCell ref="D19:D21"/>
    <mergeCell ref="I19:I21"/>
    <mergeCell ref="C19:C21"/>
    <mergeCell ref="D22:D24"/>
    <mergeCell ref="D40:D42"/>
    <mergeCell ref="C40:C42"/>
    <mergeCell ref="D51:D53"/>
    <mergeCell ref="D54:D56"/>
    <mergeCell ref="B46:L46"/>
    <mergeCell ref="C48:C49"/>
    <mergeCell ref="L48:L49"/>
    <mergeCell ref="D48:D49"/>
    <mergeCell ref="C51:C53"/>
    <mergeCell ref="I63:I65"/>
    <mergeCell ref="C66:C68"/>
    <mergeCell ref="D66:D68"/>
    <mergeCell ref="I66:I68"/>
    <mergeCell ref="D63:D65"/>
    <mergeCell ref="C63:C65"/>
    <mergeCell ref="C69:C71"/>
    <mergeCell ref="D69:D71"/>
    <mergeCell ref="I69:I71"/>
    <mergeCell ref="C72:C74"/>
    <mergeCell ref="D72:D74"/>
    <mergeCell ref="I72:I74"/>
    <mergeCell ref="I37:I39"/>
    <mergeCell ref="D28:D30"/>
    <mergeCell ref="I28:I30"/>
    <mergeCell ref="D31:D33"/>
    <mergeCell ref="I31:I33"/>
    <mergeCell ref="I40:I42"/>
    <mergeCell ref="C22:C24"/>
    <mergeCell ref="C25:C27"/>
    <mergeCell ref="C28:C30"/>
    <mergeCell ref="C31:C33"/>
    <mergeCell ref="C34:C36"/>
    <mergeCell ref="C37:C39"/>
    <mergeCell ref="D34:D36"/>
    <mergeCell ref="I34:I36"/>
    <mergeCell ref="D37:D39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EE26"/>
  <sheetViews>
    <sheetView tabSelected="1" zoomScale="150" zoomScaleNormal="150" zoomScalePageLayoutView="0" workbookViewId="0" topLeftCell="A1">
      <selection activeCell="E9" sqref="E9"/>
    </sheetView>
  </sheetViews>
  <sheetFormatPr defaultColWidth="11.421875" defaultRowHeight="12.75"/>
  <cols>
    <col min="1" max="1" width="3.7109375" style="1" customWidth="1"/>
    <col min="2" max="2" width="1.7109375" style="1" customWidth="1"/>
    <col min="3" max="3" width="5.8515625" style="2" bestFit="1" customWidth="1"/>
    <col min="4" max="6" width="6.421875" style="2" bestFit="1" customWidth="1"/>
    <col min="7" max="9" width="6.140625" style="2" bestFit="1" customWidth="1"/>
    <col min="10" max="11" width="9.00390625" style="2" bestFit="1" customWidth="1"/>
    <col min="12" max="12" width="8.140625" style="2" bestFit="1" customWidth="1"/>
    <col min="13" max="13" width="20.00390625" style="2" bestFit="1" customWidth="1"/>
    <col min="14" max="14" width="6.7109375" style="4" customWidth="1"/>
    <col min="15" max="15" width="2.7109375" style="5" customWidth="1"/>
    <col min="16" max="16" width="4.7109375" style="1" customWidth="1"/>
    <col min="17" max="16384" width="9.140625" style="1" customWidth="1"/>
  </cols>
  <sheetData>
    <row r="1" ht="4.5" customHeight="1"/>
    <row r="2" spans="3:14" ht="12"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6"/>
    </row>
    <row r="3" spans="3:14" ht="12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6"/>
    </row>
    <row r="4" spans="3:14" ht="12"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6"/>
    </row>
    <row r="5" spans="3:14" ht="12"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6"/>
    </row>
    <row r="7" spans="2:17" s="9" customFormat="1" ht="19.5" customHeight="1"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7"/>
      <c r="O7" s="8"/>
      <c r="P7" s="8"/>
      <c r="Q7" s="8"/>
    </row>
    <row r="8" spans="14:15" s="2" customFormat="1" ht="9.75" customHeight="1">
      <c r="N8" s="4"/>
      <c r="O8" s="10"/>
    </row>
    <row r="9" spans="3:15" s="11" customFormat="1" ht="9.75" customHeight="1">
      <c r="C9" s="12"/>
      <c r="D9" s="12"/>
      <c r="E9" s="12"/>
      <c r="F9" s="12"/>
      <c r="G9" s="12"/>
      <c r="H9" s="12"/>
      <c r="I9" s="12"/>
      <c r="J9" s="12"/>
      <c r="K9" s="12"/>
      <c r="L9" s="12"/>
      <c r="N9" s="16"/>
      <c r="O9" s="5"/>
    </row>
    <row r="10" spans="3:16" ht="9.75" customHeight="1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P10" s="18"/>
    </row>
    <row r="11" spans="3:15" s="11" customFormat="1" ht="9.75" customHeight="1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5"/>
    </row>
    <row r="12" spans="3:17" s="11" customFormat="1" ht="15" customHeight="1">
      <c r="C12" s="124" t="s">
        <v>56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23"/>
      <c r="O12" s="24"/>
      <c r="P12" s="24"/>
      <c r="Q12" s="24"/>
    </row>
    <row r="13" spans="2:17" s="11" customFormat="1" ht="15" customHeight="1"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25"/>
      <c r="O13" s="26"/>
      <c r="P13" s="26"/>
      <c r="Q13" s="100"/>
    </row>
    <row r="14" spans="3:15" s="11" customFormat="1" ht="12.75" customHeight="1"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27"/>
      <c r="O14" s="28"/>
    </row>
    <row r="15" ht="9.75" customHeight="1" thickBot="1"/>
    <row r="16" spans="3:13" ht="15" customHeight="1">
      <c r="C16" s="138" t="s">
        <v>134</v>
      </c>
      <c r="D16" s="30" t="s">
        <v>60</v>
      </c>
      <c r="E16" s="30" t="s">
        <v>60</v>
      </c>
      <c r="F16" s="30" t="s">
        <v>60</v>
      </c>
      <c r="G16" s="30" t="s">
        <v>60</v>
      </c>
      <c r="H16" s="30" t="s">
        <v>60</v>
      </c>
      <c r="I16" s="30" t="s">
        <v>60</v>
      </c>
      <c r="J16" s="82" t="s">
        <v>18</v>
      </c>
      <c r="K16" s="82" t="s">
        <v>18</v>
      </c>
      <c r="L16" s="82" t="s">
        <v>18</v>
      </c>
      <c r="M16" s="31" t="s">
        <v>138</v>
      </c>
    </row>
    <row r="17" spans="3:15" s="29" customFormat="1" ht="15" customHeight="1">
      <c r="C17" s="140"/>
      <c r="D17" s="105" t="s">
        <v>61</v>
      </c>
      <c r="E17" s="105" t="s">
        <v>61</v>
      </c>
      <c r="F17" s="105" t="s">
        <v>61</v>
      </c>
      <c r="G17" s="103" t="s">
        <v>150</v>
      </c>
      <c r="H17" s="104" t="s">
        <v>150</v>
      </c>
      <c r="I17" s="104" t="s">
        <v>150</v>
      </c>
      <c r="J17" s="106" t="s">
        <v>64</v>
      </c>
      <c r="K17" s="106" t="s">
        <v>64</v>
      </c>
      <c r="L17" s="104"/>
      <c r="M17" s="102"/>
      <c r="N17" s="91"/>
      <c r="O17" s="34"/>
    </row>
    <row r="18" spans="3:15" s="29" customFormat="1" ht="15" customHeight="1" thickBot="1">
      <c r="C18" s="139"/>
      <c r="D18" s="35" t="s">
        <v>57</v>
      </c>
      <c r="E18" s="35" t="s">
        <v>58</v>
      </c>
      <c r="F18" s="35" t="s">
        <v>59</v>
      </c>
      <c r="G18" s="101" t="s">
        <v>57</v>
      </c>
      <c r="H18" s="85" t="s">
        <v>58</v>
      </c>
      <c r="I18" s="85" t="s">
        <v>59</v>
      </c>
      <c r="J18" s="85" t="s">
        <v>62</v>
      </c>
      <c r="K18" s="85" t="s">
        <v>63</v>
      </c>
      <c r="L18" s="85" t="s">
        <v>21</v>
      </c>
      <c r="M18" s="36" t="s">
        <v>147</v>
      </c>
      <c r="N18" s="91"/>
      <c r="O18" s="34"/>
    </row>
    <row r="19" spans="3:15" s="29" customFormat="1" ht="6" customHeight="1" thickBo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92"/>
      <c r="O19" s="34"/>
    </row>
    <row r="20" spans="1:135" s="52" customFormat="1" ht="30" customHeight="1" thickBot="1" thickTop="1">
      <c r="A20" s="51"/>
      <c r="B20" s="43"/>
      <c r="C20" s="44">
        <v>1</v>
      </c>
      <c r="D20" s="97">
        <f>('CLASS. PUNTI SINGOLO'!C19)</f>
        <v>25</v>
      </c>
      <c r="E20" s="97">
        <f>('CLASS. PUNTI SINGOLO'!C37)</f>
        <v>16</v>
      </c>
      <c r="F20" s="97">
        <f>('CLASS. PUNTI SINGOLO'!C52)</f>
        <v>20</v>
      </c>
      <c r="G20" s="97">
        <f>SUM('CLASS. PUNTI DOPPIO'!C20:C21)</f>
        <v>20</v>
      </c>
      <c r="H20" s="97">
        <f>SUM('CLASS. PUNTI DOPPIO'!C37:C38)</f>
        <v>20</v>
      </c>
      <c r="I20" s="97">
        <f>SUM('CLASS. PUNTI DOPPIO'!C53:C54)</f>
        <v>20</v>
      </c>
      <c r="J20" s="97">
        <v>25</v>
      </c>
      <c r="K20" s="87">
        <v>13</v>
      </c>
      <c r="L20" s="97">
        <f>SUM(D20:K20)</f>
        <v>159</v>
      </c>
      <c r="M20" s="46" t="s">
        <v>20</v>
      </c>
      <c r="N20" s="72"/>
      <c r="O20" s="50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</row>
    <row r="21" spans="2:15" s="54" customFormat="1" ht="30" customHeight="1" thickBot="1" thickTop="1">
      <c r="B21" s="14"/>
      <c r="C21" s="44">
        <v>2</v>
      </c>
      <c r="D21" s="97">
        <f>('CLASS. PUNTI SINGOLO'!C22)</f>
        <v>13</v>
      </c>
      <c r="E21" s="97">
        <f>('CLASS. PUNTI SINGOLO'!C35)</f>
        <v>25</v>
      </c>
      <c r="F21" s="97">
        <f>('CLASS. PUNTI SINGOLO'!C55)</f>
        <v>0</v>
      </c>
      <c r="G21" s="97">
        <f>SUM('CLASS. PUNTI DOPPIO'!C18:C19)</f>
        <v>25</v>
      </c>
      <c r="H21" s="97">
        <f>SUM('CLASS. PUNTI DOPPIO'!C35:C36)</f>
        <v>25</v>
      </c>
      <c r="I21" s="97">
        <f>SUM('CLASS. PUNTI DOPPIO'!D35:D36,'CLASS. PUNTI DOPPIO'!D37:D38)</f>
        <v>0</v>
      </c>
      <c r="J21" s="97">
        <v>11</v>
      </c>
      <c r="K21" s="87">
        <v>25</v>
      </c>
      <c r="L21" s="97">
        <f>SUM(D21:K21)</f>
        <v>124</v>
      </c>
      <c r="M21" s="46" t="s">
        <v>22</v>
      </c>
      <c r="N21" s="72"/>
      <c r="O21" s="53"/>
    </row>
    <row r="22" spans="3:15" s="58" customFormat="1" ht="30" customHeight="1" thickBot="1" thickTop="1">
      <c r="C22" s="44">
        <v>3</v>
      </c>
      <c r="D22" s="97">
        <v>0</v>
      </c>
      <c r="E22" s="97">
        <v>0</v>
      </c>
      <c r="F22" s="97">
        <v>0</v>
      </c>
      <c r="G22" s="97">
        <f>SUM('CLASS. PUNTI DOPPIO'!C41:C41)</f>
        <v>0</v>
      </c>
      <c r="H22" s="97">
        <f>SUM('CLASS. PUNTI DOPPIO'!C41:C41)</f>
        <v>0</v>
      </c>
      <c r="I22" s="97">
        <f>SUM('CLASS. PUNTI DOPPIO'!C51:C52)</f>
        <v>25</v>
      </c>
      <c r="J22" s="97">
        <v>0</v>
      </c>
      <c r="K22" s="87">
        <v>0</v>
      </c>
      <c r="L22" s="97">
        <f>SUM(D22:K22)</f>
        <v>25</v>
      </c>
      <c r="M22" s="46" t="s">
        <v>42</v>
      </c>
      <c r="N22" s="63"/>
      <c r="O22" s="64"/>
    </row>
    <row r="23" spans="3:15" s="58" customFormat="1" ht="30" customHeight="1" thickBot="1" thickTop="1">
      <c r="C23" s="44">
        <v>4</v>
      </c>
      <c r="D23" s="97">
        <v>0</v>
      </c>
      <c r="E23" s="97">
        <v>0</v>
      </c>
      <c r="F23" s="97">
        <f>('CLASS. PUNTI SINGOLO'!C51)</f>
        <v>25</v>
      </c>
      <c r="G23" s="97">
        <f>SUM('CLASS. PUNTI DOPPIO'!C41:C42)</f>
        <v>0</v>
      </c>
      <c r="H23" s="97">
        <f>SUM('CLASS. PUNTI DOPPIO'!C41:C42)</f>
        <v>0</v>
      </c>
      <c r="I23" s="97">
        <f>SUM('CLASS. PUNTI DOPPIO'!D38:D38,'CLASS. PUNTI DOPPIO'!D41:D41)</f>
        <v>0</v>
      </c>
      <c r="J23" s="97">
        <v>0</v>
      </c>
      <c r="K23" s="87">
        <v>0</v>
      </c>
      <c r="L23" s="97">
        <f>SUM(D23:K23)</f>
        <v>25</v>
      </c>
      <c r="M23" s="46" t="s">
        <v>43</v>
      </c>
      <c r="N23" s="63"/>
      <c r="O23" s="64"/>
    </row>
    <row r="24" spans="2:15" s="58" customFormat="1" ht="15" customHeight="1" thickTop="1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23"/>
      <c r="O24" s="64"/>
    </row>
    <row r="25" spans="2:15" s="58" customFormat="1" ht="15" customHeight="1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25"/>
      <c r="O25" s="64"/>
    </row>
    <row r="26" spans="3:15" s="73" customFormat="1" ht="13.5" customHeight="1"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67"/>
      <c r="N26" s="68"/>
      <c r="O26" s="64"/>
    </row>
  </sheetData>
  <sheetProtection selectLockedCells="1" selectUnlockedCells="1"/>
  <mergeCells count="8">
    <mergeCell ref="B25:M25"/>
    <mergeCell ref="C16:C18"/>
    <mergeCell ref="C14:M14"/>
    <mergeCell ref="C2:M5"/>
    <mergeCell ref="B7:M7"/>
    <mergeCell ref="B13:M13"/>
    <mergeCell ref="B24:M24"/>
    <mergeCell ref="C12:M12"/>
  </mergeCells>
  <printOptions/>
  <pageMargins left="0" right="0" top="0" bottom="0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Leonardo CIOCE</cp:lastModifiedBy>
  <cp:lastPrinted>2012-07-11T15:20:12Z</cp:lastPrinted>
  <dcterms:modified xsi:type="dcterms:W3CDTF">2013-09-30T08:18:04Z</dcterms:modified>
  <cp:category/>
  <cp:version/>
  <cp:contentType/>
  <cp:contentStatus/>
</cp:coreProperties>
</file>