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55" yWindow="90" windowWidth="15960" windowHeight="11760" tabRatio="933" firstSheet="1" activeTab="1"/>
  </bookViews>
  <sheets>
    <sheet name="Elenco giocatori" sheetId="1" state="hidden" r:id="rId1"/>
    <sheet name="Foglio1" sheetId="2" r:id="rId2"/>
    <sheet name="SINGOLO FASCIA A" sheetId="3" r:id="rId3"/>
    <sheet name="SINGOLO FASCIA B" sheetId="4" r:id="rId4"/>
    <sheet name="SINGOLO FASCIA C" sheetId="5" r:id="rId5"/>
    <sheet name="DOPPIO FASCIA A" sheetId="6" r:id="rId6"/>
    <sheet name="DOPPIO FASCIA B" sheetId="7" r:id="rId7"/>
    <sheet name="DOPPIO FASCIA C" sheetId="8" r:id="rId8"/>
    <sheet name="TRIS" sheetId="9" r:id="rId9"/>
    <sheet name="ALL EVENTS FASCIA A" sheetId="10" r:id="rId10"/>
    <sheet name="ALL EVENTS FASCIA B" sheetId="11" r:id="rId11"/>
    <sheet name="ALL EVENTS FASCIA C" sheetId="12" r:id="rId12"/>
    <sheet name="MASTER " sheetId="13" r:id="rId13"/>
  </sheets>
  <definedNames>
    <definedName name="_xlnm._FilterDatabase" localSheetId="0" hidden="1">'Elenco giocatori'!$A$1:$H$1308</definedName>
    <definedName name="_xlnm.Print_Area" localSheetId="9">'ALL EVENTS FASCIA A'!$A$1:$O$62</definedName>
    <definedName name="_xlnm.Print_Area" localSheetId="10">'ALL EVENTS FASCIA B'!$A$1:$O$62</definedName>
    <definedName name="_xlnm.Print_Area" localSheetId="11">'ALL EVENTS FASCIA C'!$A$1:$S$41</definedName>
    <definedName name="_xlnm.Print_Area" localSheetId="5">'DOPPIO FASCIA A'!$A$1:$L$74</definedName>
    <definedName name="_xlnm.Print_Area" localSheetId="6">'DOPPIO FASCIA B'!$A$1:$L$56</definedName>
    <definedName name="_xlnm.Print_Area" localSheetId="7">'DOPPIO FASCIA C'!$A$1:$L$32</definedName>
    <definedName name="_xlnm.Print_Area" localSheetId="1">'Foglio1'!$A$1:$S$81</definedName>
    <definedName name="_xlnm.Print_Area" localSheetId="12">'MASTER '!$A$1:$J$34</definedName>
    <definedName name="_xlnm.Print_Area" localSheetId="2">'SINGOLO FASCIA A'!$A$1:$J$61</definedName>
    <definedName name="_xlnm.Print_Area" localSheetId="3">'SINGOLO FASCIA B'!$A$1:$J$61</definedName>
    <definedName name="_xlnm.Print_Area" localSheetId="4">'SINGOLO FASCIA C'!$A$1:$K$40</definedName>
    <definedName name="_xlnm.Print_Area" localSheetId="8">'TRIS'!$A$1:$L$150</definedName>
  </definedNames>
  <calcPr fullCalcOnLoad="1"/>
</workbook>
</file>

<file path=xl/sharedStrings.xml><?xml version="1.0" encoding="utf-8"?>
<sst xmlns="http://schemas.openxmlformats.org/spreadsheetml/2006/main" count="7744" uniqueCount="2815">
  <si>
    <t>Associazione</t>
  </si>
  <si>
    <t>Tessera</t>
  </si>
  <si>
    <t>Cognome</t>
  </si>
  <si>
    <t>Cat.</t>
  </si>
  <si>
    <t xml:space="preserve">Cat Sen. </t>
  </si>
  <si>
    <t>Data nascita</t>
  </si>
  <si>
    <t>Hdc Eta</t>
  </si>
  <si>
    <t>Magia B.C.</t>
  </si>
  <si>
    <t>AA1112</t>
  </si>
  <si>
    <t>BOSSI EDOARDO</t>
  </si>
  <si>
    <t>M/B</t>
  </si>
  <si>
    <t>A</t>
  </si>
  <si>
    <t>AA1113</t>
  </si>
  <si>
    <t>BIASINI PATRIZIA</t>
  </si>
  <si>
    <t>F/C</t>
  </si>
  <si>
    <t>A.B.C. - Quart</t>
  </si>
  <si>
    <t>AA1141</t>
  </si>
  <si>
    <t>GUAZZO MASSIMO</t>
  </si>
  <si>
    <t>M/D</t>
  </si>
  <si>
    <t>AA1158</t>
  </si>
  <si>
    <t>PEZZIARDI ALESSANDRO</t>
  </si>
  <si>
    <t>M/C</t>
  </si>
  <si>
    <t>Cagliari Bowling '92</t>
  </si>
  <si>
    <t>AA1164</t>
  </si>
  <si>
    <t>ROSSINI GIULIO</t>
  </si>
  <si>
    <t>Black Sheep</t>
  </si>
  <si>
    <t>AA1165</t>
  </si>
  <si>
    <t>CABIDDU MARIA MADDALENA</t>
  </si>
  <si>
    <t>AA1168</t>
  </si>
  <si>
    <t>LANGIU ANTONELLO</t>
  </si>
  <si>
    <t>Asb Miramar</t>
  </si>
  <si>
    <t>AA1232</t>
  </si>
  <si>
    <t>KNEIPP MAURO</t>
  </si>
  <si>
    <t>M/A</t>
  </si>
  <si>
    <t>B.C. Brianteo</t>
  </si>
  <si>
    <t>AA1265</t>
  </si>
  <si>
    <t>LAMBERTI GIUSEPPE</t>
  </si>
  <si>
    <t>A.S.B. Thunder Team</t>
  </si>
  <si>
    <t>AA1283</t>
  </si>
  <si>
    <t>GAZZA GIANCARLO</t>
  </si>
  <si>
    <t>A.S. Team Lissone</t>
  </si>
  <si>
    <t>AA1389</t>
  </si>
  <si>
    <t>MANTOVANI EMILIA</t>
  </si>
  <si>
    <t>F/FDLT</t>
  </si>
  <si>
    <t>B.C. I Pirati</t>
  </si>
  <si>
    <t>AA1472</t>
  </si>
  <si>
    <t>RICCI GABRIELE</t>
  </si>
  <si>
    <t>B.C. Game City</t>
  </si>
  <si>
    <t>AA1539</t>
  </si>
  <si>
    <t>BORBEGGIANI MARCO</t>
  </si>
  <si>
    <t>A.S. Cobra Bowling 1963 Mi</t>
  </si>
  <si>
    <t>AA1569</t>
  </si>
  <si>
    <t>MARCONI DORIANA</t>
  </si>
  <si>
    <t>F/B</t>
  </si>
  <si>
    <t>AA1611</t>
  </si>
  <si>
    <t>GRECO FRANCESCO</t>
  </si>
  <si>
    <t>AA1621</t>
  </si>
  <si>
    <t>MOR SILVANO</t>
  </si>
  <si>
    <t>B.C. Garbagnate</t>
  </si>
  <si>
    <t>AA1632</t>
  </si>
  <si>
    <t>RAVIZZA MARINO</t>
  </si>
  <si>
    <t>Team Castelfranco Veneto</t>
  </si>
  <si>
    <t>AA1731</t>
  </si>
  <si>
    <t>CARNIO GIANCARLO</t>
  </si>
  <si>
    <t>AA1732</t>
  </si>
  <si>
    <t>FIORENTINI MICHELE</t>
  </si>
  <si>
    <t>AA1734</t>
  </si>
  <si>
    <t>DARIO AGOSTINO</t>
  </si>
  <si>
    <t>M/AM</t>
  </si>
  <si>
    <t>Pin Eleven Bowling Team</t>
  </si>
  <si>
    <t>AA1742</t>
  </si>
  <si>
    <t>BARBAN DANIELA</t>
  </si>
  <si>
    <t>F/A</t>
  </si>
  <si>
    <t>AA1754</t>
  </si>
  <si>
    <t>CASONATO ALDO</t>
  </si>
  <si>
    <t>B.C. Nerviano</t>
  </si>
  <si>
    <t>AA1781</t>
  </si>
  <si>
    <t>BERTA PIETRO</t>
  </si>
  <si>
    <t>AA1813</t>
  </si>
  <si>
    <t>GUERRIERI PIETRO</t>
  </si>
  <si>
    <t>AA1923</t>
  </si>
  <si>
    <t>DAL MAS ANTONIO</t>
  </si>
  <si>
    <t>AA1989</t>
  </si>
  <si>
    <t>CASAGRANDE ENOS</t>
  </si>
  <si>
    <t>A.S.D. Bowl.Portogruaro Tigers</t>
  </si>
  <si>
    <t>AA2112</t>
  </si>
  <si>
    <t>ZAMBON FRANCO</t>
  </si>
  <si>
    <t>AA2117</t>
  </si>
  <si>
    <t>BAIGUERA GIORGIO</t>
  </si>
  <si>
    <t>A.S. 2000 Vicenza B.C.</t>
  </si>
  <si>
    <t>AA2123</t>
  </si>
  <si>
    <t>LUCCARDA NICOLA</t>
  </si>
  <si>
    <t>AA2139</t>
  </si>
  <si>
    <t>GALEONE NICOLA</t>
  </si>
  <si>
    <t>AA2153</t>
  </si>
  <si>
    <t>GOTTI GIANCARLO</t>
  </si>
  <si>
    <t>AA2235</t>
  </si>
  <si>
    <t>BONURA ROSALIA</t>
  </si>
  <si>
    <t>AA2241</t>
  </si>
  <si>
    <t>INGEGNERI GINA</t>
  </si>
  <si>
    <t>AA2323</t>
  </si>
  <si>
    <t>SANDRIN GIANNI</t>
  </si>
  <si>
    <t>AA2342</t>
  </si>
  <si>
    <t>BALLARIN RENATO</t>
  </si>
  <si>
    <t>C.S. Fiori</t>
  </si>
  <si>
    <t>AA2352</t>
  </si>
  <si>
    <t>PICA CLAUDIO</t>
  </si>
  <si>
    <t>AA2399</t>
  </si>
  <si>
    <t>COSTANZO MARGHERITA</t>
  </si>
  <si>
    <t>F/AM</t>
  </si>
  <si>
    <t>AA2429</t>
  </si>
  <si>
    <t>MENEGALE MAURIZIO</t>
  </si>
  <si>
    <t>Club Black Panthers</t>
  </si>
  <si>
    <t>AA2487</t>
  </si>
  <si>
    <t>CEGLIE CARLO</t>
  </si>
  <si>
    <t>AA2495</t>
  </si>
  <si>
    <t>MARTINELLI MASSIMO</t>
  </si>
  <si>
    <t>AA2511</t>
  </si>
  <si>
    <t>PACHERA GRAZIANO</t>
  </si>
  <si>
    <t>K2 Extreme</t>
  </si>
  <si>
    <t>AA2513</t>
  </si>
  <si>
    <t>SIGNORI GIULIANO</t>
  </si>
  <si>
    <t>Top Bowlers Club</t>
  </si>
  <si>
    <t>AA2514</t>
  </si>
  <si>
    <t>ZILLI GIAMPIERO</t>
  </si>
  <si>
    <t>Galeone</t>
  </si>
  <si>
    <t>AA2597</t>
  </si>
  <si>
    <t>BOTTONI RENZO</t>
  </si>
  <si>
    <t>AA2629</t>
  </si>
  <si>
    <t>GILODI PATRIZIA</t>
  </si>
  <si>
    <t>A.S. Pol. Circ. Gruppo Hera Bo</t>
  </si>
  <si>
    <t>AA2652</t>
  </si>
  <si>
    <t>LODI ADONELLA</t>
  </si>
  <si>
    <t>Mandrake</t>
  </si>
  <si>
    <t>AA2653</t>
  </si>
  <si>
    <t>ROMANO VINCENZO</t>
  </si>
  <si>
    <t>Nuovo Mondo</t>
  </si>
  <si>
    <t>AA2715</t>
  </si>
  <si>
    <t>MICHELINI STEFANO</t>
  </si>
  <si>
    <t>Silver Hawks</t>
  </si>
  <si>
    <t>AA2733</t>
  </si>
  <si>
    <t>RADICE MARIO</t>
  </si>
  <si>
    <t>AA2776</t>
  </si>
  <si>
    <t>CHIARI MAURO</t>
  </si>
  <si>
    <t>AA2779</t>
  </si>
  <si>
    <t>GNANI MAURO</t>
  </si>
  <si>
    <t>A.S. 2001</t>
  </si>
  <si>
    <t>AA2816</t>
  </si>
  <si>
    <t>BENVENUTI GABRIELE</t>
  </si>
  <si>
    <t>Raggio Ics Team</t>
  </si>
  <si>
    <t>AA2825</t>
  </si>
  <si>
    <t>SANTAGOSTINI MARIA MADDALENA</t>
  </si>
  <si>
    <t>AA2838</t>
  </si>
  <si>
    <t>CHECCHI GIUSEPPE</t>
  </si>
  <si>
    <t>AA2847</t>
  </si>
  <si>
    <t>TAGLIAVINI ROBERTO</t>
  </si>
  <si>
    <t>AA2854</t>
  </si>
  <si>
    <t>SECCHI CARMEN</t>
  </si>
  <si>
    <t>AA2855</t>
  </si>
  <si>
    <t>SACCHI GIOVANNI</t>
  </si>
  <si>
    <t>A.S. Strokers</t>
  </si>
  <si>
    <t>AA2895</t>
  </si>
  <si>
    <t>PRATESI STEFANO</t>
  </si>
  <si>
    <t>AA3211</t>
  </si>
  <si>
    <t>CREPALDI EMILIO</t>
  </si>
  <si>
    <t>A.S. Lions Bowling Club</t>
  </si>
  <si>
    <t>AA3283</t>
  </si>
  <si>
    <t>CELESTE PATRIZIA</t>
  </si>
  <si>
    <t>A.S. Outsiders</t>
  </si>
  <si>
    <t>AA3351</t>
  </si>
  <si>
    <t>DOMENICONI ANDREA</t>
  </si>
  <si>
    <t>A.S. B.C. Quirinale</t>
  </si>
  <si>
    <t>AA3356</t>
  </si>
  <si>
    <t>SPADA AMEDEO</t>
  </si>
  <si>
    <t>Strikelanders</t>
  </si>
  <si>
    <t>AA3413</t>
  </si>
  <si>
    <t>STANGHELLINI SERGIO</t>
  </si>
  <si>
    <t>B.C. Woodpecker</t>
  </si>
  <si>
    <t>AA3448</t>
  </si>
  <si>
    <t>MASSARO ANGELA</t>
  </si>
  <si>
    <t>Real Team</t>
  </si>
  <si>
    <t>AA3468</t>
  </si>
  <si>
    <t>BALDASSI RENATO</t>
  </si>
  <si>
    <t>AA3471</t>
  </si>
  <si>
    <t>CAPELLO GIANCARLO</t>
  </si>
  <si>
    <t>B.C. Asti</t>
  </si>
  <si>
    <t>AA3474</t>
  </si>
  <si>
    <t>CECCAREL RENZO</t>
  </si>
  <si>
    <t>X - Centric</t>
  </si>
  <si>
    <t>AA3479</t>
  </si>
  <si>
    <t>ISOPPO MASSIMO</t>
  </si>
  <si>
    <t>AA3482</t>
  </si>
  <si>
    <t>LA VITA FRANCO</t>
  </si>
  <si>
    <t>AA3484</t>
  </si>
  <si>
    <t>LUCCHESI GRAZIANO</t>
  </si>
  <si>
    <t>A.S. Amici Del King</t>
  </si>
  <si>
    <t>AA3489</t>
  </si>
  <si>
    <t>MORRA ALESSANDRA</t>
  </si>
  <si>
    <t>AA3499</t>
  </si>
  <si>
    <t>WAITE DEBORAH</t>
  </si>
  <si>
    <t>A.S. Ronta Blues</t>
  </si>
  <si>
    <t>AA3568</t>
  </si>
  <si>
    <t>PAGANELLI MASSIMO</t>
  </si>
  <si>
    <t>A.S. Primatist</t>
  </si>
  <si>
    <t>AA3594</t>
  </si>
  <si>
    <t>PREVATO DANIELE</t>
  </si>
  <si>
    <t>AA3615</t>
  </si>
  <si>
    <t>PANELLI GIUSEPPE</t>
  </si>
  <si>
    <t>AA3633</t>
  </si>
  <si>
    <t>GASPERINI MAURIZIO</t>
  </si>
  <si>
    <t>AA3645</t>
  </si>
  <si>
    <t>COLOMBANI PIERO</t>
  </si>
  <si>
    <t>A.S. Le Prive'</t>
  </si>
  <si>
    <t>AA3683</t>
  </si>
  <si>
    <t>ODDI STEFANO</t>
  </si>
  <si>
    <t>A.S. Xteam Alessandria</t>
  </si>
  <si>
    <t>AA3714</t>
  </si>
  <si>
    <t>PAIUZZI ROBERTO</t>
  </si>
  <si>
    <t>AA3745</t>
  </si>
  <si>
    <t>MAGALOTTI MARCO</t>
  </si>
  <si>
    <t>A.S. Capitolium</t>
  </si>
  <si>
    <t>AA3769</t>
  </si>
  <si>
    <t>SCQUIZZATO RICCARDO</t>
  </si>
  <si>
    <t>AA3778</t>
  </si>
  <si>
    <t>CARBONARI ANNA</t>
  </si>
  <si>
    <t>AA3788</t>
  </si>
  <si>
    <t>PALLOTTA ANTONELLA</t>
  </si>
  <si>
    <t>Crash Team Roletto</t>
  </si>
  <si>
    <t>AA3789</t>
  </si>
  <si>
    <t>AUDISIO ENRICO</t>
  </si>
  <si>
    <t>AA3795</t>
  </si>
  <si>
    <t>FININO BRUNO</t>
  </si>
  <si>
    <t>AA3811</t>
  </si>
  <si>
    <t>BINACO MAURIZIO</t>
  </si>
  <si>
    <t>Asd Futura Bowling Roma</t>
  </si>
  <si>
    <t>AA3839</t>
  </si>
  <si>
    <t>ZANNETTI STEFANIA</t>
  </si>
  <si>
    <t>F/D</t>
  </si>
  <si>
    <t>A.S.D. S.P.Q.R. Bowling Club</t>
  </si>
  <si>
    <t>AA3846</t>
  </si>
  <si>
    <t>PROTO CLAUDIO</t>
  </si>
  <si>
    <t>AA3863</t>
  </si>
  <si>
    <t>BOLLETTIN PAOLO</t>
  </si>
  <si>
    <t>AA3889</t>
  </si>
  <si>
    <t>GIACOBBE CLAUDIO</t>
  </si>
  <si>
    <t>AA3896</t>
  </si>
  <si>
    <t>ROSSI STEFANO</t>
  </si>
  <si>
    <t>Mondial Bowling</t>
  </si>
  <si>
    <t>AA3918</t>
  </si>
  <si>
    <t>DE ASSIS RUBBINI GAETANO</t>
  </si>
  <si>
    <t>AA3926</t>
  </si>
  <si>
    <t>RIPANUCCI MARINA</t>
  </si>
  <si>
    <t>AA3927</t>
  </si>
  <si>
    <t>DI PIRRO PATRIZIA</t>
  </si>
  <si>
    <t>AA3947</t>
  </si>
  <si>
    <t>MENEGHEL FRANCO</t>
  </si>
  <si>
    <t>Min. Difesa &amp; Forze Armate B.T</t>
  </si>
  <si>
    <t>AA3968</t>
  </si>
  <si>
    <t>MARCANTONINI MARIA FIORENZA</t>
  </si>
  <si>
    <t>Linea Blu</t>
  </si>
  <si>
    <t>AA4287</t>
  </si>
  <si>
    <t>ADRIANI SALVATORE</t>
  </si>
  <si>
    <t>AA4294</t>
  </si>
  <si>
    <t>FABRIANI MARIO</t>
  </si>
  <si>
    <t>AA4298</t>
  </si>
  <si>
    <t>LO PALCO ALDO</t>
  </si>
  <si>
    <t>AA4312</t>
  </si>
  <si>
    <t>MARSILI PIERPAOLO</t>
  </si>
  <si>
    <t>A.S. Euroteam Project One Leini'</t>
  </si>
  <si>
    <t>AA4367</t>
  </si>
  <si>
    <t>BELOTTI ANTONIO</t>
  </si>
  <si>
    <t>AA4434</t>
  </si>
  <si>
    <t>MERIANO DARIO</t>
  </si>
  <si>
    <t>AA4435</t>
  </si>
  <si>
    <t>CORA DANIELA</t>
  </si>
  <si>
    <t>Mistral Napoli</t>
  </si>
  <si>
    <t>AA4492</t>
  </si>
  <si>
    <t>COMITANGELO FABIO</t>
  </si>
  <si>
    <t>A.S. The Monsters</t>
  </si>
  <si>
    <t>AA4521</t>
  </si>
  <si>
    <t>PERNA FIORELLA</t>
  </si>
  <si>
    <t>A.S. D. Crackerjack</t>
  </si>
  <si>
    <t>AA4524</t>
  </si>
  <si>
    <t>CHIARVESIO ARDEMIO</t>
  </si>
  <si>
    <t>S.S. Lazio Bowling A.S.D.</t>
  </si>
  <si>
    <t>AA4526</t>
  </si>
  <si>
    <t>DE GIOIA PAOLO</t>
  </si>
  <si>
    <t>New Bowling e Co</t>
  </si>
  <si>
    <t>AA4535</t>
  </si>
  <si>
    <t>CALANDRO PAOLO</t>
  </si>
  <si>
    <t>A.S. Thunderbowl</t>
  </si>
  <si>
    <t>AA4549</t>
  </si>
  <si>
    <t>GARGIULO GENNARO</t>
  </si>
  <si>
    <t>AA4559</t>
  </si>
  <si>
    <t>AMORUSO SALVATORE</t>
  </si>
  <si>
    <t xml:space="preserve">ASD New Target Bowling </t>
  </si>
  <si>
    <t>AA4563</t>
  </si>
  <si>
    <t>ROMANO NUNZIO</t>
  </si>
  <si>
    <t>AA4564</t>
  </si>
  <si>
    <t>PIRACCINI STEFANO</t>
  </si>
  <si>
    <t>The Caimans</t>
  </si>
  <si>
    <t>AA4611</t>
  </si>
  <si>
    <t>CROCE GIOVANNI</t>
  </si>
  <si>
    <t>AA4612</t>
  </si>
  <si>
    <t>CROCE LORENZO</t>
  </si>
  <si>
    <t>AA4627</t>
  </si>
  <si>
    <t>STOCCHI BRUNO</t>
  </si>
  <si>
    <t>La Setta Del Torchio</t>
  </si>
  <si>
    <t>AA4671</t>
  </si>
  <si>
    <t>AMOROSO ITALO</t>
  </si>
  <si>
    <t>AA4692</t>
  </si>
  <si>
    <t>SCOGNAMIGLIO ALFONSO</t>
  </si>
  <si>
    <t>B.C. Gladiatori</t>
  </si>
  <si>
    <t>AA4696</t>
  </si>
  <si>
    <t>MATTALINI MONICA</t>
  </si>
  <si>
    <t>AA4782</t>
  </si>
  <si>
    <t>GIARDINO DOMENICO</t>
  </si>
  <si>
    <t>AA4787</t>
  </si>
  <si>
    <t>TUCCIMEI SAVERIO</t>
  </si>
  <si>
    <t>AA4797</t>
  </si>
  <si>
    <t>FANTI ANNARITA</t>
  </si>
  <si>
    <t>AA4818</t>
  </si>
  <si>
    <t>IORIO ALDO</t>
  </si>
  <si>
    <t>A.S. Bowling Club Flaminia Roma</t>
  </si>
  <si>
    <t>AA4845</t>
  </si>
  <si>
    <t>SANFILIPPO ALFONSO</t>
  </si>
  <si>
    <t>AA4855</t>
  </si>
  <si>
    <t>CARUSO ENRICO</t>
  </si>
  <si>
    <t>B.C. Salerno</t>
  </si>
  <si>
    <t>AA4921</t>
  </si>
  <si>
    <t>MEMOLI DARIO</t>
  </si>
  <si>
    <t>AA4925</t>
  </si>
  <si>
    <t>IANNONE MICHELA</t>
  </si>
  <si>
    <t>AA4946</t>
  </si>
  <si>
    <t>NATOZA ELENA</t>
  </si>
  <si>
    <t>AA4963</t>
  </si>
  <si>
    <t>IAFRATE FABIO</t>
  </si>
  <si>
    <t>B.C. Super Strike</t>
  </si>
  <si>
    <t>AA4999</t>
  </si>
  <si>
    <t>BOVE VINCENZO</t>
  </si>
  <si>
    <t>AA5113</t>
  </si>
  <si>
    <t>URZIA MASSIMO</t>
  </si>
  <si>
    <t>AA5128</t>
  </si>
  <si>
    <t>BORRIELLO VINCENZO</t>
  </si>
  <si>
    <t>AA5156</t>
  </si>
  <si>
    <t>CRASTO TONINO</t>
  </si>
  <si>
    <t>AA5167</t>
  </si>
  <si>
    <t>AGRESTA FORTUNATO</t>
  </si>
  <si>
    <t>B.C. Potenza</t>
  </si>
  <si>
    <t>AA5184</t>
  </si>
  <si>
    <t>MESSINA GIUSEPPE</t>
  </si>
  <si>
    <t>AA5229</t>
  </si>
  <si>
    <t>RAMONDINI PAOLO</t>
  </si>
  <si>
    <t>AA5232</t>
  </si>
  <si>
    <t>CUOMO GIUSEPPE</t>
  </si>
  <si>
    <t>AA5252</t>
  </si>
  <si>
    <t>CAMPISCIANO PATRIZIA</t>
  </si>
  <si>
    <t>B.C. Savona</t>
  </si>
  <si>
    <t>AA5257</t>
  </si>
  <si>
    <t>GIACUBBO DOMENICO</t>
  </si>
  <si>
    <t>AA5271</t>
  </si>
  <si>
    <t>VENTO MONICA</t>
  </si>
  <si>
    <t>A.S. B.C. Red Devil</t>
  </si>
  <si>
    <t>AA5285</t>
  </si>
  <si>
    <t>BRUNO GIOVANNI</t>
  </si>
  <si>
    <t>AA5296</t>
  </si>
  <si>
    <t>BOTTACCIO RAFFAELE</t>
  </si>
  <si>
    <t>AA5324</t>
  </si>
  <si>
    <t>MAGGIOLO ROBERTO</t>
  </si>
  <si>
    <t>AA5382</t>
  </si>
  <si>
    <t>BARRABINO MARCO</t>
  </si>
  <si>
    <t>AA5385</t>
  </si>
  <si>
    <t>GANDINO SERGIO</t>
  </si>
  <si>
    <t>Banda Del Buco B.C.</t>
  </si>
  <si>
    <t>AA5541</t>
  </si>
  <si>
    <t>GRECO GIOVANNI</t>
  </si>
  <si>
    <t>B.C. I Titani</t>
  </si>
  <si>
    <t>AA5562</t>
  </si>
  <si>
    <t>PADOVANI MARCO</t>
  </si>
  <si>
    <t>AA5592</t>
  </si>
  <si>
    <t>CARDONE MARIANO</t>
  </si>
  <si>
    <t>AA5611</t>
  </si>
  <si>
    <t>STORTO MAURIZIO</t>
  </si>
  <si>
    <t>The Indians Sorrento Bowling Team</t>
  </si>
  <si>
    <t>AA5621</t>
  </si>
  <si>
    <t>MARESCA MICHELE</t>
  </si>
  <si>
    <t>AA5642</t>
  </si>
  <si>
    <t>IODICE ANTONIO</t>
  </si>
  <si>
    <t>AA5646</t>
  </si>
  <si>
    <t>CASCONE GERARDO</t>
  </si>
  <si>
    <t>AA5649</t>
  </si>
  <si>
    <t>FIORE CORRADO</t>
  </si>
  <si>
    <t>AA5656</t>
  </si>
  <si>
    <t>GALLO SEBASTIANO</t>
  </si>
  <si>
    <t>AA5659</t>
  </si>
  <si>
    <t>POLIMENO ANTONIO</t>
  </si>
  <si>
    <t>AA5713</t>
  </si>
  <si>
    <t>AMMIRATI RAFFAELE</t>
  </si>
  <si>
    <t>AA5747</t>
  </si>
  <si>
    <t>ESPOSITO ANTONIO</t>
  </si>
  <si>
    <t>AA5783</t>
  </si>
  <si>
    <t>NOTO ANTONIO</t>
  </si>
  <si>
    <t>A.S. Asiateam</t>
  </si>
  <si>
    <t>AA5814</t>
  </si>
  <si>
    <t>IL GRANDE FRANCESCO</t>
  </si>
  <si>
    <t>AA5833</t>
  </si>
  <si>
    <t>MONTANARI MAURO</t>
  </si>
  <si>
    <t>AA5861</t>
  </si>
  <si>
    <t>SCAPPIN RODOLFO</t>
  </si>
  <si>
    <t>AA5862</t>
  </si>
  <si>
    <t>BAGGIO LORIS</t>
  </si>
  <si>
    <t>AA5866</t>
  </si>
  <si>
    <t>TREVISAN ROBERTO</t>
  </si>
  <si>
    <t>AA5888</t>
  </si>
  <si>
    <t>MASCHERPA MARIANGELA</t>
  </si>
  <si>
    <t>Barium</t>
  </si>
  <si>
    <t>AA5968</t>
  </si>
  <si>
    <t>SEMPLICE GIUSEPPE</t>
  </si>
  <si>
    <t>AA5971</t>
  </si>
  <si>
    <t>MORIZIO MAURIZIO</t>
  </si>
  <si>
    <t>AA5974</t>
  </si>
  <si>
    <t>FRAGASSI ROCCO</t>
  </si>
  <si>
    <t>M/FDLT</t>
  </si>
  <si>
    <t>AA5975</t>
  </si>
  <si>
    <t>TRIGGIANO ROSA</t>
  </si>
  <si>
    <t>AA5983</t>
  </si>
  <si>
    <t>SILLETTI MARIO</t>
  </si>
  <si>
    <t>AA5984</t>
  </si>
  <si>
    <t>LESTINGI GIUSEPPE</t>
  </si>
  <si>
    <t>AA5987</t>
  </si>
  <si>
    <t>GAGLIARDI PIERLUIGI</t>
  </si>
  <si>
    <t>A.S. Dolmen Bowling Club</t>
  </si>
  <si>
    <t>AA6117</t>
  </si>
  <si>
    <t>ROBERTO VINCENZO</t>
  </si>
  <si>
    <t>AA6123</t>
  </si>
  <si>
    <t>ALLOCCA FEDERICO PROSPERO</t>
  </si>
  <si>
    <t>Le Jene</t>
  </si>
  <si>
    <t>AA6137</t>
  </si>
  <si>
    <t>MURGIA ROSA</t>
  </si>
  <si>
    <t>AA6147</t>
  </si>
  <si>
    <t>BERNABEI GRAZIANO</t>
  </si>
  <si>
    <t>AA6167</t>
  </si>
  <si>
    <t>STARACE MARINA</t>
  </si>
  <si>
    <t>AA6186</t>
  </si>
  <si>
    <t>POMPO WALTER</t>
  </si>
  <si>
    <t>AA6194</t>
  </si>
  <si>
    <t>CAVALLARI MAURO</t>
  </si>
  <si>
    <t>B.C. Split Varese</t>
  </si>
  <si>
    <t>AA6248</t>
  </si>
  <si>
    <t>BARUFFATO FLAVIO</t>
  </si>
  <si>
    <t>AA6342</t>
  </si>
  <si>
    <t>TAPINASSI GIANCARLA</t>
  </si>
  <si>
    <t>AA6355</t>
  </si>
  <si>
    <t>COLAZZA M. ROSARIA</t>
  </si>
  <si>
    <t>AA6373</t>
  </si>
  <si>
    <t>DI GIROLAMO MARIO</t>
  </si>
  <si>
    <t>AA6392</t>
  </si>
  <si>
    <t>ZAGARIA MASSIMO</t>
  </si>
  <si>
    <t>AA6398</t>
  </si>
  <si>
    <t>DE FILIPPI IOLE</t>
  </si>
  <si>
    <t>AA6438</t>
  </si>
  <si>
    <t>SANGUIGNI FRANCESCA</t>
  </si>
  <si>
    <t>AA6488</t>
  </si>
  <si>
    <t>RUSTICI EMANUELE</t>
  </si>
  <si>
    <t>AA6514</t>
  </si>
  <si>
    <t>MORRETTA ANNAMARIA</t>
  </si>
  <si>
    <t>AA6515</t>
  </si>
  <si>
    <t>NANNETTI MIRKO</t>
  </si>
  <si>
    <t>AA6521</t>
  </si>
  <si>
    <t>MAGNI GIORGIO</t>
  </si>
  <si>
    <t>A.S. All Blacks</t>
  </si>
  <si>
    <t>AA6522</t>
  </si>
  <si>
    <t>BONEZZI WALTER</t>
  </si>
  <si>
    <t>A.S.B. Tricolore</t>
  </si>
  <si>
    <t>AA6523</t>
  </si>
  <si>
    <t>LAMBERTINI LUCIANO</t>
  </si>
  <si>
    <t>Blue Team Roma</t>
  </si>
  <si>
    <t>AA6537</t>
  </si>
  <si>
    <t>GIUFFRIDA CARMELINA</t>
  </si>
  <si>
    <t>AA6563</t>
  </si>
  <si>
    <t>COLA ELENA</t>
  </si>
  <si>
    <t>A.S. Min. Economia E Finanze B.T.</t>
  </si>
  <si>
    <t>AA6613</t>
  </si>
  <si>
    <t>ZOTTAREL DANIELE</t>
  </si>
  <si>
    <t>A.M.S.A.</t>
  </si>
  <si>
    <t>AA6624</t>
  </si>
  <si>
    <t>MANCUSO ANGELO</t>
  </si>
  <si>
    <t>AA6626</t>
  </si>
  <si>
    <t>SANZARO ALFREDO</t>
  </si>
  <si>
    <t>AA6635</t>
  </si>
  <si>
    <t>FRASCA GIUSEPPE</t>
  </si>
  <si>
    <t>AA6668</t>
  </si>
  <si>
    <t>MONARO SANDRO</t>
  </si>
  <si>
    <t>AA6679</t>
  </si>
  <si>
    <t>SPAGGIARI SERGIO</t>
  </si>
  <si>
    <t>AA6684</t>
  </si>
  <si>
    <t>CAITI MAURO</t>
  </si>
  <si>
    <t>B.C. Play Off</t>
  </si>
  <si>
    <t>AA6767</t>
  </si>
  <si>
    <t>PALMIERI SANTO</t>
  </si>
  <si>
    <t>AA6852</t>
  </si>
  <si>
    <t>BATTISTELLI LORENZO</t>
  </si>
  <si>
    <t>AA6856</t>
  </si>
  <si>
    <t>MANDES VINCENZO</t>
  </si>
  <si>
    <t>AA6914</t>
  </si>
  <si>
    <t>ASINARI LUCA</t>
  </si>
  <si>
    <t>A.S. Active Bowling</t>
  </si>
  <si>
    <t>AA6921</t>
  </si>
  <si>
    <t>SPEZIA ANDREA</t>
  </si>
  <si>
    <t>AA6922</t>
  </si>
  <si>
    <t>OLIA GUIDO</t>
  </si>
  <si>
    <t>AA6936</t>
  </si>
  <si>
    <t>LUCIANO VITTORIO</t>
  </si>
  <si>
    <t>AA6951</t>
  </si>
  <si>
    <t>FERRIANI MASSIMO</t>
  </si>
  <si>
    <t>A.S.D. Eryx Bowling</t>
  </si>
  <si>
    <t>AA7213</t>
  </si>
  <si>
    <t>AGATE SALVATORE</t>
  </si>
  <si>
    <t>AA7214</t>
  </si>
  <si>
    <t>LA LUCE SALVATORE</t>
  </si>
  <si>
    <t>AA7243</t>
  </si>
  <si>
    <t>SINDONI GIROLAMO</t>
  </si>
  <si>
    <t>AA7339</t>
  </si>
  <si>
    <t>RIOLO SALVATORE</t>
  </si>
  <si>
    <t>A.S. Smiley Club a.s.d.</t>
  </si>
  <si>
    <t>AA7367</t>
  </si>
  <si>
    <t>VENTICINQUE GAETANO</t>
  </si>
  <si>
    <t>AA7392</t>
  </si>
  <si>
    <t>BELLOMONTE FRANCESCO</t>
  </si>
  <si>
    <t>A.S. New Day</t>
  </si>
  <si>
    <t>AA7415</t>
  </si>
  <si>
    <t>PILO CARMELO</t>
  </si>
  <si>
    <t>A.S. Phoenix</t>
  </si>
  <si>
    <t>AA7433</t>
  </si>
  <si>
    <t>GRAZIANO DANIELA</t>
  </si>
  <si>
    <t>AA7513</t>
  </si>
  <si>
    <t>BUCCHERI LETIZIA</t>
  </si>
  <si>
    <t>AA7519</t>
  </si>
  <si>
    <t>FERRARA MICHELE</t>
  </si>
  <si>
    <t>AA7534</t>
  </si>
  <si>
    <t>SOTTILE MAURIZIO</t>
  </si>
  <si>
    <t>AA7537</t>
  </si>
  <si>
    <t>VIRGADAMO LUCIA</t>
  </si>
  <si>
    <t>The Master B.C. Palermo</t>
  </si>
  <si>
    <t>AA7546</t>
  </si>
  <si>
    <t>CAMILLERI TOMMASO</t>
  </si>
  <si>
    <t>AA7587</t>
  </si>
  <si>
    <t>GRECO NATALE</t>
  </si>
  <si>
    <t>AA7599</t>
  </si>
  <si>
    <t>TARANTINO P. MAURIZIO</t>
  </si>
  <si>
    <t>AA7618</t>
  </si>
  <si>
    <t>CANE MARIANO</t>
  </si>
  <si>
    <t>AA7647</t>
  </si>
  <si>
    <t>ROMAGNOLI GIANCARLO</t>
  </si>
  <si>
    <t>AA7742</t>
  </si>
  <si>
    <t>D'ASSARO GIOVANNI</t>
  </si>
  <si>
    <t>AA7755</t>
  </si>
  <si>
    <t>GRILLANDI CLAUDIA</t>
  </si>
  <si>
    <t>AA7815</t>
  </si>
  <si>
    <t>ALLETTO CARMELA</t>
  </si>
  <si>
    <t>AA7816</t>
  </si>
  <si>
    <t>D'AGATI DANIELA</t>
  </si>
  <si>
    <t>AA7818</t>
  </si>
  <si>
    <t>GRAZIANO ANTONELLA</t>
  </si>
  <si>
    <t>AA7822</t>
  </si>
  <si>
    <t>SICURELLA ANGELA</t>
  </si>
  <si>
    <t>AA7824</t>
  </si>
  <si>
    <t>VALENTI ANTONINA</t>
  </si>
  <si>
    <t>AA7862</t>
  </si>
  <si>
    <t>BARBARINO FRANCESCO</t>
  </si>
  <si>
    <t>AA7892</t>
  </si>
  <si>
    <t>D'ACCONTI GIOVANNI</t>
  </si>
  <si>
    <t>AA7921</t>
  </si>
  <si>
    <t>FRANGIPANE MARIO</t>
  </si>
  <si>
    <t>New Primavera</t>
  </si>
  <si>
    <t>AA7961</t>
  </si>
  <si>
    <t>DI LUCA LUCA VINCENZO</t>
  </si>
  <si>
    <t>A.S. BOWLING &amp; GAMES</t>
  </si>
  <si>
    <t>AA8155</t>
  </si>
  <si>
    <t>SCALISI MICHELE</t>
  </si>
  <si>
    <t>A.S. San Gregorio</t>
  </si>
  <si>
    <t>AA8162</t>
  </si>
  <si>
    <t>FORTUGNO LORENZO</t>
  </si>
  <si>
    <t>AA8176</t>
  </si>
  <si>
    <t>OLIVIERI MARIA</t>
  </si>
  <si>
    <t>AA8187</t>
  </si>
  <si>
    <t>MINARINI STEFANO</t>
  </si>
  <si>
    <t>AA8188</t>
  </si>
  <si>
    <t>CREMONINI WILLIAM</t>
  </si>
  <si>
    <t>AA8189</t>
  </si>
  <si>
    <t>MONTI MAURIZIO</t>
  </si>
  <si>
    <t>AA8214</t>
  </si>
  <si>
    <t>RIGANTI CARLA</t>
  </si>
  <si>
    <t>AA8239</t>
  </si>
  <si>
    <t>SANTI ADRIANO</t>
  </si>
  <si>
    <t>A.S.D. Tazmanya Bowl.</t>
  </si>
  <si>
    <t>AA8276</t>
  </si>
  <si>
    <t>DORDONI MAURIZIO</t>
  </si>
  <si>
    <t>AA8329</t>
  </si>
  <si>
    <t>OVARIO PIERMASSIMO</t>
  </si>
  <si>
    <t>AA8451</t>
  </si>
  <si>
    <t>ROSSI REMO</t>
  </si>
  <si>
    <t>AA8457</t>
  </si>
  <si>
    <t>SANTUCCI MAURO</t>
  </si>
  <si>
    <t>AA8466</t>
  </si>
  <si>
    <t>LULLI FRANCESCO</t>
  </si>
  <si>
    <t>A.S. Iccrea Bowling</t>
  </si>
  <si>
    <t>AA8467</t>
  </si>
  <si>
    <t>MARGIOTTA TIZIANA</t>
  </si>
  <si>
    <t>AA8468</t>
  </si>
  <si>
    <t>POLETTINI BARBARA</t>
  </si>
  <si>
    <t>AA8469</t>
  </si>
  <si>
    <t>SEGNERI LUIGI</t>
  </si>
  <si>
    <t>AA8475</t>
  </si>
  <si>
    <t>ATTILI BRUNA</t>
  </si>
  <si>
    <t>Team Loreto</t>
  </si>
  <si>
    <t>AA8559</t>
  </si>
  <si>
    <t>RABILAS AMELITO</t>
  </si>
  <si>
    <t>AA8563</t>
  </si>
  <si>
    <t>ARAGO PAMPILO</t>
  </si>
  <si>
    <t>AA8575</t>
  </si>
  <si>
    <t>MACEDA ERNESTO</t>
  </si>
  <si>
    <t>AA8584</t>
  </si>
  <si>
    <t>BISCONTI GIUSEPPE</t>
  </si>
  <si>
    <t>Bowling Center Two Biella</t>
  </si>
  <si>
    <t>AA8741</t>
  </si>
  <si>
    <t>TIRELLI MARIA</t>
  </si>
  <si>
    <t>AA8748</t>
  </si>
  <si>
    <t>RAGGINI MAURO</t>
  </si>
  <si>
    <t>AA8761</t>
  </si>
  <si>
    <t>BARBIERI MORENA</t>
  </si>
  <si>
    <t>A.S. New Team B.C.</t>
  </si>
  <si>
    <t>AA8777</t>
  </si>
  <si>
    <t>BERLANGIERI ALFONSO</t>
  </si>
  <si>
    <t>AA8787</t>
  </si>
  <si>
    <t>MARCHESE GIUSEPPE</t>
  </si>
  <si>
    <t>AA8798</t>
  </si>
  <si>
    <t>SANTONOCITO ANTONIO</t>
  </si>
  <si>
    <t>AA9575</t>
  </si>
  <si>
    <t>MONREALE JOSE'</t>
  </si>
  <si>
    <t>AA9633</t>
  </si>
  <si>
    <t>SINISI ANNA</t>
  </si>
  <si>
    <t>AA9766</t>
  </si>
  <si>
    <t>SORRENTINO RAFFAELE</t>
  </si>
  <si>
    <t>AA9788</t>
  </si>
  <si>
    <t>CATALANO EMANUELE</t>
  </si>
  <si>
    <t>AA9858</t>
  </si>
  <si>
    <t>BIANCHINI MORENA</t>
  </si>
  <si>
    <t>AA9881</t>
  </si>
  <si>
    <t>COSENTINO FRANCESCO</t>
  </si>
  <si>
    <t>AA9892</t>
  </si>
  <si>
    <t>ORLANDO ROBERTO</t>
  </si>
  <si>
    <t>AB1399</t>
  </si>
  <si>
    <t>BOTTER RINO</t>
  </si>
  <si>
    <t>AB1411</t>
  </si>
  <si>
    <t>PARISINI ROBERTO</t>
  </si>
  <si>
    <t>Revolution</t>
  </si>
  <si>
    <t>AB1419</t>
  </si>
  <si>
    <t>SANTAMARIA RITA</t>
  </si>
  <si>
    <t>AB1545</t>
  </si>
  <si>
    <t>VANNI DOMENICO</t>
  </si>
  <si>
    <t>A.S.D. Tevere Power Zone</t>
  </si>
  <si>
    <t>AB1578</t>
  </si>
  <si>
    <t>TIMPANO ROMANO</t>
  </si>
  <si>
    <t>AB1697</t>
  </si>
  <si>
    <t>CONSALVO ALDO</t>
  </si>
  <si>
    <t>AB1728</t>
  </si>
  <si>
    <t>PISTILLI LUIGI</t>
  </si>
  <si>
    <t>Fair Play</t>
  </si>
  <si>
    <t>AB1733</t>
  </si>
  <si>
    <t>CALABRESE COSIMO NICOLA</t>
  </si>
  <si>
    <t>AB1951</t>
  </si>
  <si>
    <t>URBINATI LUCA</t>
  </si>
  <si>
    <t>AB1958</t>
  </si>
  <si>
    <t>GARDINALI IMERIO</t>
  </si>
  <si>
    <t>AB1964</t>
  </si>
  <si>
    <t>RICCI MAURO</t>
  </si>
  <si>
    <t>A.S. Rainbow</t>
  </si>
  <si>
    <t>AB1978</t>
  </si>
  <si>
    <t>BOTTACCIO FABIO</t>
  </si>
  <si>
    <t>AB1993</t>
  </si>
  <si>
    <t>D'ALTERIO RAFFAELE</t>
  </si>
  <si>
    <t>AB2199</t>
  </si>
  <si>
    <t>CARDANI ALESSANDRO</t>
  </si>
  <si>
    <t>AB2273</t>
  </si>
  <si>
    <t>BELLUZ GIANNI</t>
  </si>
  <si>
    <t>AB2427</t>
  </si>
  <si>
    <t>PAPA ALFREDO</t>
  </si>
  <si>
    <t>AB2444</t>
  </si>
  <si>
    <t>BERNASSOLA ANTONELLA</t>
  </si>
  <si>
    <t>AB2626</t>
  </si>
  <si>
    <t>ZUCCHINELLI ENZO</t>
  </si>
  <si>
    <t>AB2762</t>
  </si>
  <si>
    <t>PAOLI LUCIANA</t>
  </si>
  <si>
    <t>AB2836</t>
  </si>
  <si>
    <t>MOSCHINI OSCAR</t>
  </si>
  <si>
    <t>AB3189</t>
  </si>
  <si>
    <t>PRESTA ANTONIO</t>
  </si>
  <si>
    <t>Bowling Elefante Rosa Vasto</t>
  </si>
  <si>
    <t>AB3673</t>
  </si>
  <si>
    <t>D'ERCOLE ROBERTO</t>
  </si>
  <si>
    <t>AB3682</t>
  </si>
  <si>
    <t>NARDELLI STEFANO</t>
  </si>
  <si>
    <t>AB3749</t>
  </si>
  <si>
    <t>DE BENEDICTIS RICCARDO</t>
  </si>
  <si>
    <t>AB3755</t>
  </si>
  <si>
    <t>BISCARO ANDREA</t>
  </si>
  <si>
    <t>AB3759</t>
  </si>
  <si>
    <t>SARACINO SABINO</t>
  </si>
  <si>
    <t>AB3767</t>
  </si>
  <si>
    <t>STEFFENINO GIUSEPPE</t>
  </si>
  <si>
    <t>A.S. Timecity Ostia</t>
  </si>
  <si>
    <t>AB4549</t>
  </si>
  <si>
    <t>PABATAO AURELIO</t>
  </si>
  <si>
    <t>AB4648</t>
  </si>
  <si>
    <t>GENNARO PAOLA</t>
  </si>
  <si>
    <t>AB4714</t>
  </si>
  <si>
    <t>SINI GUGLIELMO</t>
  </si>
  <si>
    <t>AB4722</t>
  </si>
  <si>
    <t>MURATORI BRUNO</t>
  </si>
  <si>
    <t>B.C. Kailash</t>
  </si>
  <si>
    <t>AB4742</t>
  </si>
  <si>
    <t>CIAMPOLINI FABRIZIA</t>
  </si>
  <si>
    <t>AB4755</t>
  </si>
  <si>
    <t>FARRIS MAURO</t>
  </si>
  <si>
    <t>AB4768</t>
  </si>
  <si>
    <t>VIOLA GIAN LORENZO</t>
  </si>
  <si>
    <t>AB4821</t>
  </si>
  <si>
    <t>VATTERONI SIMONETTA</t>
  </si>
  <si>
    <t>A.S.B. Alghero</t>
  </si>
  <si>
    <t>AB4898</t>
  </si>
  <si>
    <t>MARELLO FERDINANDO GIORGIO</t>
  </si>
  <si>
    <t>AB4937</t>
  </si>
  <si>
    <t>FALCHIERI GIOVANNI</t>
  </si>
  <si>
    <t>AB4945</t>
  </si>
  <si>
    <t>LANDI LUIGI</t>
  </si>
  <si>
    <t>AB5135</t>
  </si>
  <si>
    <t>SANGIOVANNI GIUSEPPE</t>
  </si>
  <si>
    <t>AB5164</t>
  </si>
  <si>
    <t>CURCIO PASQUALINA</t>
  </si>
  <si>
    <t>A.S. Thunder Bowl Milano Team</t>
  </si>
  <si>
    <t>AB5259</t>
  </si>
  <si>
    <t>AGUILA NEHEMIAS</t>
  </si>
  <si>
    <t>AB5325</t>
  </si>
  <si>
    <t>AGOSTINO MARCELLA</t>
  </si>
  <si>
    <t>Club Bowling Pegaso Madignano</t>
  </si>
  <si>
    <t>AB5495</t>
  </si>
  <si>
    <t>BOSCARINI ANGELO</t>
  </si>
  <si>
    <t>AB5555</t>
  </si>
  <si>
    <t>SALCEDO CESARE</t>
  </si>
  <si>
    <t>AB5583</t>
  </si>
  <si>
    <t>LA BRUNA GIUSEPPE</t>
  </si>
  <si>
    <t>AB5662</t>
  </si>
  <si>
    <t>CEREDA GABRIELLA</t>
  </si>
  <si>
    <t>AB5856</t>
  </si>
  <si>
    <t>ZONCA ANDREA</t>
  </si>
  <si>
    <t>AB5956</t>
  </si>
  <si>
    <t>MANCA GIANPAOLO</t>
  </si>
  <si>
    <t>AB5959</t>
  </si>
  <si>
    <t>TRANCHIDA GIUSEPPE</t>
  </si>
  <si>
    <t>AB5963</t>
  </si>
  <si>
    <t>SAIU ANTONIO</t>
  </si>
  <si>
    <t>AB5968</t>
  </si>
  <si>
    <t>MELEDINA SERGIO</t>
  </si>
  <si>
    <t>AB5972</t>
  </si>
  <si>
    <t>POTA FILIPPO</t>
  </si>
  <si>
    <t>AB6122</t>
  </si>
  <si>
    <t>CASAROTTO MARCO</t>
  </si>
  <si>
    <t>AB6135</t>
  </si>
  <si>
    <t>BENFENATI ROBERTO</t>
  </si>
  <si>
    <t>AB6141</t>
  </si>
  <si>
    <t>SCQUIZZATO MASSIMO</t>
  </si>
  <si>
    <t>AB6191</t>
  </si>
  <si>
    <t>PENNESE DARIO</t>
  </si>
  <si>
    <t>AB6216</t>
  </si>
  <si>
    <t>BERNARDI FLAVIO</t>
  </si>
  <si>
    <t>AB6229</t>
  </si>
  <si>
    <t>DI MARTINO ANGELINA</t>
  </si>
  <si>
    <t>AB6231</t>
  </si>
  <si>
    <t>PICCOLO LUIGI</t>
  </si>
  <si>
    <t>AB6492</t>
  </si>
  <si>
    <t>MASTROGIACOMO ANTONIO</t>
  </si>
  <si>
    <t>A.S. Viper Bowling T. Leini'</t>
  </si>
  <si>
    <t>AB6734</t>
  </si>
  <si>
    <t>DALMASSO ROBERTO</t>
  </si>
  <si>
    <t>AB6769</t>
  </si>
  <si>
    <t>CAVALLINI DANIELE</t>
  </si>
  <si>
    <t>AB6815</t>
  </si>
  <si>
    <t>PANTANO ROBERTO</t>
  </si>
  <si>
    <t>AB6822</t>
  </si>
  <si>
    <t>GALLI SIMONETTA</t>
  </si>
  <si>
    <t>AB6868</t>
  </si>
  <si>
    <t>CECCHINI MAURIZIO</t>
  </si>
  <si>
    <t>AB6884</t>
  </si>
  <si>
    <t>LONGO MARCO</t>
  </si>
  <si>
    <t>AB7157</t>
  </si>
  <si>
    <t>AVEZZA ANNA</t>
  </si>
  <si>
    <t>AB7181</t>
  </si>
  <si>
    <t>ZAMPIERI MAURIZIO</t>
  </si>
  <si>
    <t>AB7191</t>
  </si>
  <si>
    <t>MARSERO LUCIANO</t>
  </si>
  <si>
    <t>B.C. Silver Fox</t>
  </si>
  <si>
    <t>AB7197</t>
  </si>
  <si>
    <t>CAFARO LUCIANA</t>
  </si>
  <si>
    <t>AB7198</t>
  </si>
  <si>
    <t>MOSCATELLI DANIELE</t>
  </si>
  <si>
    <t>AB7241</t>
  </si>
  <si>
    <t>SUSI RENATO</t>
  </si>
  <si>
    <t>AB7311</t>
  </si>
  <si>
    <t>ENNA ANTONELLO</t>
  </si>
  <si>
    <t>AB7434</t>
  </si>
  <si>
    <t>BENVENGA MARIA</t>
  </si>
  <si>
    <t>AB7441</t>
  </si>
  <si>
    <t>LUCARINI CLAUDIA</t>
  </si>
  <si>
    <t>AB7484</t>
  </si>
  <si>
    <t>SAGUINSIN FERDE GIL</t>
  </si>
  <si>
    <t>Bowling Club Gallura</t>
  </si>
  <si>
    <t>AB7535</t>
  </si>
  <si>
    <t>STEPHENS RAMON RAY</t>
  </si>
  <si>
    <t>AB7548</t>
  </si>
  <si>
    <t>GILIOLI IVAN</t>
  </si>
  <si>
    <t>AS I Dragoni Bowling Club</t>
  </si>
  <si>
    <t>AB7569</t>
  </si>
  <si>
    <t>GIULIANO ANTONIO</t>
  </si>
  <si>
    <t>AB7668</t>
  </si>
  <si>
    <t>DI MARTINO MAURO</t>
  </si>
  <si>
    <t>M/E</t>
  </si>
  <si>
    <t>AB7718</t>
  </si>
  <si>
    <t>MENIN ANDREA</t>
  </si>
  <si>
    <t>AB7732</t>
  </si>
  <si>
    <t>VALLARIO GIUSEPPE</t>
  </si>
  <si>
    <t>AB7733</t>
  </si>
  <si>
    <t>BROCCA GIANNI</t>
  </si>
  <si>
    <t>AB7741</t>
  </si>
  <si>
    <t>BRUSSOLO MIRCO</t>
  </si>
  <si>
    <t>AB7742</t>
  </si>
  <si>
    <t>SCHIAVO LUCIANO</t>
  </si>
  <si>
    <t>AB7877</t>
  </si>
  <si>
    <t>LA ROCCA LUIGI</t>
  </si>
  <si>
    <t>AB7912</t>
  </si>
  <si>
    <t>EMSO BAJRO</t>
  </si>
  <si>
    <t>AB7931</t>
  </si>
  <si>
    <t>MASTRORILLO RICCARDO</t>
  </si>
  <si>
    <t>AB8123</t>
  </si>
  <si>
    <t>BUCCHERI PAOLO</t>
  </si>
  <si>
    <t>AB8211</t>
  </si>
  <si>
    <t>PIRAS GIOVANNI</t>
  </si>
  <si>
    <t>AB8234</t>
  </si>
  <si>
    <t>BULZIS VINCENZO</t>
  </si>
  <si>
    <t>AB8235</t>
  </si>
  <si>
    <t>TEDONE ALDINO</t>
  </si>
  <si>
    <t>AB8324</t>
  </si>
  <si>
    <t>FERRARESI MARIO</t>
  </si>
  <si>
    <t>AB8344</t>
  </si>
  <si>
    <t>AUTIERO CIRO</t>
  </si>
  <si>
    <t>AB8345</t>
  </si>
  <si>
    <t>ESPOSITO ANTONIETTA</t>
  </si>
  <si>
    <t>AB8361</t>
  </si>
  <si>
    <t>LIBRETTI FERDINANDO</t>
  </si>
  <si>
    <t>AB8469</t>
  </si>
  <si>
    <t>POTETTU BRUNO</t>
  </si>
  <si>
    <t>AB8517</t>
  </si>
  <si>
    <t>DELLE MONACHE ROBERTO</t>
  </si>
  <si>
    <t>AB8539</t>
  </si>
  <si>
    <t>LAMBERTI MICHELE</t>
  </si>
  <si>
    <t>AB8617</t>
  </si>
  <si>
    <t>DAZZANI MARCOS</t>
  </si>
  <si>
    <t>AB8628</t>
  </si>
  <si>
    <t>FARINA MAURIZIO</t>
  </si>
  <si>
    <t>AB8754</t>
  </si>
  <si>
    <t>MARCHESI SIMONETTA</t>
  </si>
  <si>
    <t>AB8776</t>
  </si>
  <si>
    <t>PISANA GIOVANNI</t>
  </si>
  <si>
    <t>AB8785</t>
  </si>
  <si>
    <t>LAPERTOSA TIZIANA</t>
  </si>
  <si>
    <t>AB8912</t>
  </si>
  <si>
    <t>RIZZATI EDO</t>
  </si>
  <si>
    <t>AB8939</t>
  </si>
  <si>
    <t>LO CASCIO VINCENZO</t>
  </si>
  <si>
    <t>M/DS</t>
  </si>
  <si>
    <t>AB8947</t>
  </si>
  <si>
    <t>TOGNAZZI VINCENZO</t>
  </si>
  <si>
    <t>AB8954</t>
  </si>
  <si>
    <t>MUGLIA ROBERTO</t>
  </si>
  <si>
    <t>AB8955</t>
  </si>
  <si>
    <t>GAMBONI RITA</t>
  </si>
  <si>
    <t>F/E</t>
  </si>
  <si>
    <t>AB9194</t>
  </si>
  <si>
    <t>LONGHIN LUCA</t>
  </si>
  <si>
    <t>AB9216</t>
  </si>
  <si>
    <t>NOTA STEFANO</t>
  </si>
  <si>
    <t>AB9314</t>
  </si>
  <si>
    <t>MINACAPILLI ROSINA</t>
  </si>
  <si>
    <t>AB9319</t>
  </si>
  <si>
    <t>TURCHIARELLI GUERRINO</t>
  </si>
  <si>
    <t>AB9325</t>
  </si>
  <si>
    <t>PELLICANO' DOMENICO SAVIO</t>
  </si>
  <si>
    <t>AB9326</t>
  </si>
  <si>
    <t>BOTTARI PATRIZIA</t>
  </si>
  <si>
    <t>AB9344</t>
  </si>
  <si>
    <t>GIGLIATI SERGIO</t>
  </si>
  <si>
    <t>AB9349</t>
  </si>
  <si>
    <t>SMEDILE MAURIZIO</t>
  </si>
  <si>
    <t>AB9351</t>
  </si>
  <si>
    <t>PRIVITERA SALVATORE</t>
  </si>
  <si>
    <t>B.C. Frascati 1993</t>
  </si>
  <si>
    <t>AB9352</t>
  </si>
  <si>
    <t>PESCIAROLI CLAUDIO</t>
  </si>
  <si>
    <t>AB9359</t>
  </si>
  <si>
    <t>FIGUEROA M. RAFAELITA</t>
  </si>
  <si>
    <t>AB9389</t>
  </si>
  <si>
    <t>AROSIO LUISA MIRANDA</t>
  </si>
  <si>
    <t>AB9449</t>
  </si>
  <si>
    <t>TORRISI GIUSEPPA</t>
  </si>
  <si>
    <t>A.S. B.C. Scorpion Milano</t>
  </si>
  <si>
    <t>AB9486</t>
  </si>
  <si>
    <t>NONNA EMANUELA</t>
  </si>
  <si>
    <t>AB9578</t>
  </si>
  <si>
    <t>TALLARICO BATTISTA</t>
  </si>
  <si>
    <t>AB9642</t>
  </si>
  <si>
    <t>CASTELLANO LAURA</t>
  </si>
  <si>
    <t>AB9759</t>
  </si>
  <si>
    <t>GAMBATO FABRIZIO</t>
  </si>
  <si>
    <t>AB9844</t>
  </si>
  <si>
    <t>LETTIERI FRANCESCO</t>
  </si>
  <si>
    <t>AB9847</t>
  </si>
  <si>
    <t>ANDREANO DOMENICO</t>
  </si>
  <si>
    <t>AB9897</t>
  </si>
  <si>
    <t>MAIOLI PASQUALE</t>
  </si>
  <si>
    <t>AC1114</t>
  </si>
  <si>
    <t>FOTI PIETRO</t>
  </si>
  <si>
    <t>AC1135</t>
  </si>
  <si>
    <t>POLAZZI MAURO</t>
  </si>
  <si>
    <t>AC1229</t>
  </si>
  <si>
    <t>NERI STEFANO</t>
  </si>
  <si>
    <t>AC1242</t>
  </si>
  <si>
    <t>FORTI STEFANO</t>
  </si>
  <si>
    <t>AC1255</t>
  </si>
  <si>
    <t>D'ANDREA CANIO</t>
  </si>
  <si>
    <t>AC1266</t>
  </si>
  <si>
    <t>BONATO RICCARDO</t>
  </si>
  <si>
    <t>AC1269</t>
  </si>
  <si>
    <t>TROVATO SERGIO</t>
  </si>
  <si>
    <t>AC1365</t>
  </si>
  <si>
    <t>BORILE DIEGO</t>
  </si>
  <si>
    <t>AC1369</t>
  </si>
  <si>
    <t>BOSCHINI GIOVANNI</t>
  </si>
  <si>
    <t>AC1489</t>
  </si>
  <si>
    <t>SANTAMARIA SONIA</t>
  </si>
  <si>
    <t>AC1512</t>
  </si>
  <si>
    <t>MANNINO GAETANO SALVATORE</t>
  </si>
  <si>
    <t>AC1538</t>
  </si>
  <si>
    <t>MAIALE ANNA</t>
  </si>
  <si>
    <t>AC1654</t>
  </si>
  <si>
    <t>JOSE B. JULIANO</t>
  </si>
  <si>
    <t>AC1714</t>
  </si>
  <si>
    <t>VOLPATO LUCIANO</t>
  </si>
  <si>
    <t>AC1715</t>
  </si>
  <si>
    <t>VOLPATO ROBERTO</t>
  </si>
  <si>
    <t>AC1772</t>
  </si>
  <si>
    <t>MERANTE RENATA</t>
  </si>
  <si>
    <t>AC1849</t>
  </si>
  <si>
    <t>TAN ROMMEL JOSEPH</t>
  </si>
  <si>
    <t>AC1975</t>
  </si>
  <si>
    <t>CHISCI MORENO</t>
  </si>
  <si>
    <t>A.S. Sharks</t>
  </si>
  <si>
    <t>AC1994</t>
  </si>
  <si>
    <t>GAIOZZI MASSIMILIANO</t>
  </si>
  <si>
    <t>AC2137</t>
  </si>
  <si>
    <t>VACCARO ADRIANO</t>
  </si>
  <si>
    <t>A.S. All Star Team</t>
  </si>
  <si>
    <t>AC2138</t>
  </si>
  <si>
    <t>CININI DAVIDE</t>
  </si>
  <si>
    <t>AC2141</t>
  </si>
  <si>
    <t>GUTTADAURO VINCENZO</t>
  </si>
  <si>
    <t>AC2142</t>
  </si>
  <si>
    <t>LICALSI ANNIBALE</t>
  </si>
  <si>
    <t>AC2323</t>
  </si>
  <si>
    <t>BELMONTE ALESSANDRO</t>
  </si>
  <si>
    <t>AC2398</t>
  </si>
  <si>
    <t>COLELLA DOMENICO</t>
  </si>
  <si>
    <t>AC2454</t>
  </si>
  <si>
    <t>ARCIDIACONO GIUSEPPINA</t>
  </si>
  <si>
    <t>AC2495</t>
  </si>
  <si>
    <t>SPADAVECCHIA RENATO</t>
  </si>
  <si>
    <t>AC2555</t>
  </si>
  <si>
    <t>CATALANI SANTE</t>
  </si>
  <si>
    <t>AC2558</t>
  </si>
  <si>
    <t>ZERBINI PATRIZIA</t>
  </si>
  <si>
    <t>AC2577</t>
  </si>
  <si>
    <t>NEGRINI MARCO</t>
  </si>
  <si>
    <t>AC2792</t>
  </si>
  <si>
    <t>MANSI GIUSEPPE</t>
  </si>
  <si>
    <t>AC2813</t>
  </si>
  <si>
    <t>BASSI LUCA</t>
  </si>
  <si>
    <t>AC2959</t>
  </si>
  <si>
    <t>GIOVANNELLI MAURIZIO</t>
  </si>
  <si>
    <t>AC2987</t>
  </si>
  <si>
    <t>MIZZI NICOLA</t>
  </si>
  <si>
    <t>AC3116</t>
  </si>
  <si>
    <t>ORECCHIA STEFANO</t>
  </si>
  <si>
    <t>AC3353</t>
  </si>
  <si>
    <t>PATRIARCA FRANCO</t>
  </si>
  <si>
    <t>B.C. Black Eagles</t>
  </si>
  <si>
    <t>AC3434</t>
  </si>
  <si>
    <t>POLETTI LINDA</t>
  </si>
  <si>
    <t>AC3445</t>
  </si>
  <si>
    <t>ROBERTO DOMENICO</t>
  </si>
  <si>
    <t>AC3458</t>
  </si>
  <si>
    <t>QUINTINI GIUSEPPE</t>
  </si>
  <si>
    <t>AC3459</t>
  </si>
  <si>
    <t>SADOCCO SANDRO</t>
  </si>
  <si>
    <t>AC3466</t>
  </si>
  <si>
    <t>CIANCI PRUDENZA</t>
  </si>
  <si>
    <t>AC3478</t>
  </si>
  <si>
    <t>GIRANI SANDRO</t>
  </si>
  <si>
    <t>AC3572</t>
  </si>
  <si>
    <t>FERETTI PAOLO</t>
  </si>
  <si>
    <t>AC3595</t>
  </si>
  <si>
    <t>FASOLO DAVIDE</t>
  </si>
  <si>
    <t>AC3642</t>
  </si>
  <si>
    <t>GIANNINO BRUNO</t>
  </si>
  <si>
    <t>M/SA</t>
  </si>
  <si>
    <t>AC3646</t>
  </si>
  <si>
    <t>GOTTI PAOLO</t>
  </si>
  <si>
    <t>AC3685</t>
  </si>
  <si>
    <t>BONENTE LEONARDO</t>
  </si>
  <si>
    <t>AC3697</t>
  </si>
  <si>
    <t>TARTARI GIANLUCA</t>
  </si>
  <si>
    <t>AC3729</t>
  </si>
  <si>
    <t>DI GIROLAMO FRANCESCO</t>
  </si>
  <si>
    <t>AC3771</t>
  </si>
  <si>
    <t>PONTI WALTER</t>
  </si>
  <si>
    <t>AC3772</t>
  </si>
  <si>
    <t>GUASCONI VALERIO</t>
  </si>
  <si>
    <t>AC3773</t>
  </si>
  <si>
    <t>AGRATINI ALBERTO</t>
  </si>
  <si>
    <t>AC3798</t>
  </si>
  <si>
    <t>CICERI ENZO</t>
  </si>
  <si>
    <t>AC3822</t>
  </si>
  <si>
    <t>BERRUGI BEATRICE</t>
  </si>
  <si>
    <t>AC3922</t>
  </si>
  <si>
    <t>DETTORI BENEDETTO</t>
  </si>
  <si>
    <t>AC3942</t>
  </si>
  <si>
    <t>DI DECO MARCO</t>
  </si>
  <si>
    <t>AC4195</t>
  </si>
  <si>
    <t>ALOE ANTONIETTA</t>
  </si>
  <si>
    <t>AC4218</t>
  </si>
  <si>
    <t>FANESI MINO</t>
  </si>
  <si>
    <t>AC4264</t>
  </si>
  <si>
    <t>MAZZONE LORENZO</t>
  </si>
  <si>
    <t>AC4267</t>
  </si>
  <si>
    <t>SAGGIOMO RUGGIERO</t>
  </si>
  <si>
    <t>AC4269</t>
  </si>
  <si>
    <t>VERRENGIA CAPOROSSI MARIO</t>
  </si>
  <si>
    <t>AC4272</t>
  </si>
  <si>
    <t>PAGANELLI ROBERTO</t>
  </si>
  <si>
    <t>AC4276</t>
  </si>
  <si>
    <t>ROSSI LORENZO</t>
  </si>
  <si>
    <t>AC4277</t>
  </si>
  <si>
    <t>SALVATORES ROSSELLA</t>
  </si>
  <si>
    <t>AC4339</t>
  </si>
  <si>
    <t>VULPIANI MASSIMO</t>
  </si>
  <si>
    <t>AC4359</t>
  </si>
  <si>
    <t>VOLPI MAURO</t>
  </si>
  <si>
    <t>AC4444</t>
  </si>
  <si>
    <t>ROSSI ALDO</t>
  </si>
  <si>
    <t>AC4453</t>
  </si>
  <si>
    <t>FINCATO NADIA</t>
  </si>
  <si>
    <t>AC4464</t>
  </si>
  <si>
    <t>DERME PAOLO</t>
  </si>
  <si>
    <t>A.S. Bowling &amp; More</t>
  </si>
  <si>
    <t>AC4497</t>
  </si>
  <si>
    <t>DI MOLFETTA GIULIA</t>
  </si>
  <si>
    <t>AC4529</t>
  </si>
  <si>
    <t>OCCHIPINTI MICHELE</t>
  </si>
  <si>
    <t>AC4531</t>
  </si>
  <si>
    <t>VILLAMIZAR JAIMES MARIA ELIA</t>
  </si>
  <si>
    <t>AC4574</t>
  </si>
  <si>
    <t>LENTINI CRISTINA</t>
  </si>
  <si>
    <t>AC4617</t>
  </si>
  <si>
    <t>SIRONI LUIGI</t>
  </si>
  <si>
    <t>AC4632</t>
  </si>
  <si>
    <t>LEPENNE BERNARDINO</t>
  </si>
  <si>
    <t>AC4667</t>
  </si>
  <si>
    <t>DI NATALE GERLANDO</t>
  </si>
  <si>
    <t>AC4679</t>
  </si>
  <si>
    <t>RUFFINONI MICHELE</t>
  </si>
  <si>
    <t>AC4697</t>
  </si>
  <si>
    <t>ANANIA GRAZIA</t>
  </si>
  <si>
    <t>AC4712</t>
  </si>
  <si>
    <t>ROSCIO MARIA</t>
  </si>
  <si>
    <t>AC4733</t>
  </si>
  <si>
    <t>CARBONE ANTONELLA</t>
  </si>
  <si>
    <t>AC4761</t>
  </si>
  <si>
    <t>RIVELLI GIORGIO</t>
  </si>
  <si>
    <t>AC4763</t>
  </si>
  <si>
    <t>FRANCINI VITTORIA</t>
  </si>
  <si>
    <t>AC4773</t>
  </si>
  <si>
    <t>MORO MAURO</t>
  </si>
  <si>
    <t>AC4845</t>
  </si>
  <si>
    <t>CAMPETI ROBERTO</t>
  </si>
  <si>
    <t>AC4865</t>
  </si>
  <si>
    <t>STRATI MARIA GRAZIA</t>
  </si>
  <si>
    <t>AC4875</t>
  </si>
  <si>
    <t>PALLADINO PIETRO</t>
  </si>
  <si>
    <t>AC4895</t>
  </si>
  <si>
    <t>CERBONE VINCENZO</t>
  </si>
  <si>
    <t>AC4918</t>
  </si>
  <si>
    <t>SIRIBAN MANUEL IBALIO</t>
  </si>
  <si>
    <t>A.S. Goldfinger</t>
  </si>
  <si>
    <t>AC5283</t>
  </si>
  <si>
    <t>BIANCUCCI DANIELE</t>
  </si>
  <si>
    <t>AC5376</t>
  </si>
  <si>
    <t>SENNA GIUSEPPE</t>
  </si>
  <si>
    <t>AC5471</t>
  </si>
  <si>
    <t>GIACOMETTI GIANPIERO</t>
  </si>
  <si>
    <t>AC5482</t>
  </si>
  <si>
    <t>PERRELLI GIOVANNI</t>
  </si>
  <si>
    <t>AC5561</t>
  </si>
  <si>
    <t>BUIA GIOVANNI</t>
  </si>
  <si>
    <t>AC5562</t>
  </si>
  <si>
    <t>ZAMPIERI AVELLINO</t>
  </si>
  <si>
    <t>AC5582</t>
  </si>
  <si>
    <t>PAPITTO MARIA TERESA</t>
  </si>
  <si>
    <t>AC5615</t>
  </si>
  <si>
    <t>DE MEO GIUSEPPE</t>
  </si>
  <si>
    <t>AC5645</t>
  </si>
  <si>
    <t>MANENTI NICOLETTA</t>
  </si>
  <si>
    <t>AC5646</t>
  </si>
  <si>
    <t>BERARDO SERGIO</t>
  </si>
  <si>
    <t>AC5654</t>
  </si>
  <si>
    <t>DELA CRUZ NILO</t>
  </si>
  <si>
    <t>AC5656</t>
  </si>
  <si>
    <t>MENDOZA ARNEL</t>
  </si>
  <si>
    <t>AC5659</t>
  </si>
  <si>
    <t>PADUYOS ROGELIO</t>
  </si>
  <si>
    <t>ASD PIRANHA</t>
  </si>
  <si>
    <t>AC5745</t>
  </si>
  <si>
    <t>SERRA LUCIEN</t>
  </si>
  <si>
    <t>AC5747</t>
  </si>
  <si>
    <t>TOME' PAOLO</t>
  </si>
  <si>
    <t>AC5816</t>
  </si>
  <si>
    <t>BATTAGLIA DOMENICO</t>
  </si>
  <si>
    <t>AC5825</t>
  </si>
  <si>
    <t>D'ANGELO PIERLUIGI</t>
  </si>
  <si>
    <t>Rainbowl</t>
  </si>
  <si>
    <t>AC5854</t>
  </si>
  <si>
    <t>SALERI PIERANGELO</t>
  </si>
  <si>
    <t>AC5862</t>
  </si>
  <si>
    <t>CIAVARELLA LUCIANO</t>
  </si>
  <si>
    <t>AC5916</t>
  </si>
  <si>
    <t>SCARICACIOTTOLI CARLO</t>
  </si>
  <si>
    <t>AC5945</t>
  </si>
  <si>
    <t>AGAZIO ELVIRA</t>
  </si>
  <si>
    <t>AC5946</t>
  </si>
  <si>
    <t>IMPERIALI ROBERTO</t>
  </si>
  <si>
    <t>AC5992</t>
  </si>
  <si>
    <t>SCIALO' LUCIANA</t>
  </si>
  <si>
    <t>AC6153</t>
  </si>
  <si>
    <t>STRIANESE ANGELO</t>
  </si>
  <si>
    <t>AC6158</t>
  </si>
  <si>
    <t>MASETTI MARCO</t>
  </si>
  <si>
    <t>AC6159</t>
  </si>
  <si>
    <t>LAMPERTI VIVIANA</t>
  </si>
  <si>
    <t>AC6187</t>
  </si>
  <si>
    <t>SANAPO LUIGI</t>
  </si>
  <si>
    <t>AC6231</t>
  </si>
  <si>
    <t>BENEDETTI ALESSANDRO</t>
  </si>
  <si>
    <t>AC6238</t>
  </si>
  <si>
    <t>NICOLOSI ANTONINO</t>
  </si>
  <si>
    <t>AC6287</t>
  </si>
  <si>
    <t>CLERICI CARLO</t>
  </si>
  <si>
    <t>AC6416</t>
  </si>
  <si>
    <t>PRIMAVERA FABIO</t>
  </si>
  <si>
    <t>AC6419</t>
  </si>
  <si>
    <t>BELLOCCHI GABRIELE</t>
  </si>
  <si>
    <t>AC6428</t>
  </si>
  <si>
    <t>D'ANGELO SERAFINA</t>
  </si>
  <si>
    <t>AC6435</t>
  </si>
  <si>
    <t>PAVAN ELISABETTA</t>
  </si>
  <si>
    <t>AC6452</t>
  </si>
  <si>
    <t>SANTANIELLO VINCENZO</t>
  </si>
  <si>
    <t>AC6473</t>
  </si>
  <si>
    <t>PENNACCHI FERDINANDO</t>
  </si>
  <si>
    <t>AC6523</t>
  </si>
  <si>
    <t>CALEGARI MAURIZIO</t>
  </si>
  <si>
    <t>AC6539</t>
  </si>
  <si>
    <t>LUGLI MAURIZIO</t>
  </si>
  <si>
    <t>A.S.D. Athena Team</t>
  </si>
  <si>
    <t>AC6543</t>
  </si>
  <si>
    <t>MORELLI MORENO</t>
  </si>
  <si>
    <t>AC6561</t>
  </si>
  <si>
    <t>GUIZZARDI ALBA</t>
  </si>
  <si>
    <t>F/DS</t>
  </si>
  <si>
    <t>AC6562</t>
  </si>
  <si>
    <t>FRANCIA ANDREA</t>
  </si>
  <si>
    <t>AC6615</t>
  </si>
  <si>
    <t>ARENELLA BARTOLO</t>
  </si>
  <si>
    <t>AC6622</t>
  </si>
  <si>
    <t>NEGRI MAURIZIO</t>
  </si>
  <si>
    <t>AC6627</t>
  </si>
  <si>
    <t>TALLARINI MARISTELLA</t>
  </si>
  <si>
    <t>AC6682</t>
  </si>
  <si>
    <t>MARAFATTO MAURIZIO</t>
  </si>
  <si>
    <t>AC6711</t>
  </si>
  <si>
    <t>PRIULLA ARCANGELO</t>
  </si>
  <si>
    <t>AC6758</t>
  </si>
  <si>
    <t>BOONCHUAY WASANA</t>
  </si>
  <si>
    <t>AC6847</t>
  </si>
  <si>
    <t>BIANCHI PAOLO</t>
  </si>
  <si>
    <t>AC6874</t>
  </si>
  <si>
    <t>PIOVICINI PEDRO BASILIO</t>
  </si>
  <si>
    <t>AC6882</t>
  </si>
  <si>
    <t>PALAZZOLO GAETANO</t>
  </si>
  <si>
    <t>AC6883</t>
  </si>
  <si>
    <t>SCALISI GIACOMO</t>
  </si>
  <si>
    <t>AC6929</t>
  </si>
  <si>
    <t>CERVELLINI FAUSTO</t>
  </si>
  <si>
    <t>AD0181</t>
  </si>
  <si>
    <t>MONTRONE MICHELE</t>
  </si>
  <si>
    <t>AD0167</t>
  </si>
  <si>
    <t>ZANARDI FRANCO</t>
  </si>
  <si>
    <t>AD0164</t>
  </si>
  <si>
    <t>ZOCCARATO CLAUDIO</t>
  </si>
  <si>
    <t>AD0129</t>
  </si>
  <si>
    <t>MASCELLO MARCO</t>
  </si>
  <si>
    <t>AD0091</t>
  </si>
  <si>
    <t xml:space="preserve">CORTI ALBERTO </t>
  </si>
  <si>
    <t>AD0068</t>
  </si>
  <si>
    <t>MURA ROSINE</t>
  </si>
  <si>
    <t>AD0073</t>
  </si>
  <si>
    <t>SELLANI VITTORIA</t>
  </si>
  <si>
    <t>AD0032</t>
  </si>
  <si>
    <t>RANDOLO DANIELE</t>
  </si>
  <si>
    <t>AD0051</t>
  </si>
  <si>
    <t>PARONI GIROLAMO</t>
  </si>
  <si>
    <t>AD0052</t>
  </si>
  <si>
    <t>DELLA SAVIA FLAVIO</t>
  </si>
  <si>
    <t>AD0053</t>
  </si>
  <si>
    <t>AGNOLON LORENZO</t>
  </si>
  <si>
    <t>AD0210</t>
  </si>
  <si>
    <t>FELICISSIMO ERNESTO</t>
  </si>
  <si>
    <t>AD0215</t>
  </si>
  <si>
    <t xml:space="preserve">MICCICHE' CARMELO </t>
  </si>
  <si>
    <t>AD0089</t>
  </si>
  <si>
    <t>VIENALE GIOVANNI</t>
  </si>
  <si>
    <t>AD0159</t>
  </si>
  <si>
    <t>MANCA GIOVANNI</t>
  </si>
  <si>
    <t>AD0165</t>
  </si>
  <si>
    <t>CILLI GABRIELE</t>
  </si>
  <si>
    <t>AD0255</t>
  </si>
  <si>
    <t>SABATINI LORENZO</t>
  </si>
  <si>
    <t>AD0283</t>
  </si>
  <si>
    <t>ROSSI LUCIANO</t>
  </si>
  <si>
    <t>AD0320</t>
  </si>
  <si>
    <t>CALORE MORENO</t>
  </si>
  <si>
    <t>AD0342</t>
  </si>
  <si>
    <t>GAVIOLI DANIELA</t>
  </si>
  <si>
    <t>AD0374</t>
  </si>
  <si>
    <t>PERCARIO ANTONELLA</t>
  </si>
  <si>
    <t>AD0393</t>
  </si>
  <si>
    <t>D'ERCOLE NICOLA</t>
  </si>
  <si>
    <t>AD0396</t>
  </si>
  <si>
    <t>COSTA PAOLO</t>
  </si>
  <si>
    <t>B.C. Mozzo</t>
  </si>
  <si>
    <t>AD0407</t>
  </si>
  <si>
    <t>BRIZZOLARI LIVIO</t>
  </si>
  <si>
    <t>A.S. Super Games</t>
  </si>
  <si>
    <t>AD0433</t>
  </si>
  <si>
    <t>BISULCA CARMELO</t>
  </si>
  <si>
    <t>AD0276</t>
  </si>
  <si>
    <t>SINOPOLI VITTORIO</t>
  </si>
  <si>
    <t>AD0529</t>
  </si>
  <si>
    <t xml:space="preserve">AUDISCO NICO </t>
  </si>
  <si>
    <t>AD0553</t>
  </si>
  <si>
    <t>ESPOSITO FARAONE GENNARO</t>
  </si>
  <si>
    <t>AD0557</t>
  </si>
  <si>
    <t>FORNARO MASSIMO</t>
  </si>
  <si>
    <t>AD0045</t>
  </si>
  <si>
    <t>MELONI LUCIANO</t>
  </si>
  <si>
    <t>AD0604</t>
  </si>
  <si>
    <t>ONESTI ARMANDO</t>
  </si>
  <si>
    <t>AD0603</t>
  </si>
  <si>
    <t>ONESTI ROBERTO</t>
  </si>
  <si>
    <t>AD0610</t>
  </si>
  <si>
    <t>AMBROSINI FABIO</t>
  </si>
  <si>
    <t>AD0600</t>
  </si>
  <si>
    <t>CANALE SILVIO</t>
  </si>
  <si>
    <t>AD0651</t>
  </si>
  <si>
    <t>TRANQUILLI MASSIMO</t>
  </si>
  <si>
    <t>AD0668</t>
  </si>
  <si>
    <t>VOLPE MARA</t>
  </si>
  <si>
    <t>AD0739</t>
  </si>
  <si>
    <t>GONZALEZ GOMEZ AIDA JULIETA</t>
  </si>
  <si>
    <t>AD0751</t>
  </si>
  <si>
    <t>MERCURIO GIUSEPPE</t>
  </si>
  <si>
    <t>AD0821</t>
  </si>
  <si>
    <t>TOGNI GIAMPIERO</t>
  </si>
  <si>
    <t>AD0822</t>
  </si>
  <si>
    <t xml:space="preserve">DOMIGNO MARIA LUISA </t>
  </si>
  <si>
    <t>AD0809</t>
  </si>
  <si>
    <t>MARINO VITTORIA</t>
  </si>
  <si>
    <t>AD0800</t>
  </si>
  <si>
    <t>SCARTINO MARIA</t>
  </si>
  <si>
    <t>AD0801</t>
  </si>
  <si>
    <t>NOLI GABRIELLA</t>
  </si>
  <si>
    <t>AD0795</t>
  </si>
  <si>
    <t>BATTOCCHIO FABRIZIO</t>
  </si>
  <si>
    <t>AD0788</t>
  </si>
  <si>
    <t>ACTIS ANGELO</t>
  </si>
  <si>
    <t>AD0991</t>
  </si>
  <si>
    <t>CERANTONIO EDWARD</t>
  </si>
  <si>
    <t>AD0663</t>
  </si>
  <si>
    <t>GIULIANO PEPPINO</t>
  </si>
  <si>
    <t>AD0757</t>
  </si>
  <si>
    <t>AMONTAGNA ALFREDO</t>
  </si>
  <si>
    <t>AD0816</t>
  </si>
  <si>
    <t>BOZZETTO LUCIA</t>
  </si>
  <si>
    <t>AD0827</t>
  </si>
  <si>
    <t>FRANCESCOTTI MAURO</t>
  </si>
  <si>
    <t>AD0718</t>
  </si>
  <si>
    <t>BERTOLOTTI PIETRO</t>
  </si>
  <si>
    <t>AD0901</t>
  </si>
  <si>
    <t>MAGINI MARCELLO</t>
  </si>
  <si>
    <t>AD0899</t>
  </si>
  <si>
    <t>CALABRÒ MAURIZIO</t>
  </si>
  <si>
    <t>New Star</t>
  </si>
  <si>
    <t>AD0859</t>
  </si>
  <si>
    <t xml:space="preserve">CARTABIA LORENZO </t>
  </si>
  <si>
    <t>AD0860</t>
  </si>
  <si>
    <t>CARLINI CLAUDIO</t>
  </si>
  <si>
    <t>AD0861</t>
  </si>
  <si>
    <t xml:space="preserve">MUSAPP DAVIDE </t>
  </si>
  <si>
    <t>AD0880</t>
  </si>
  <si>
    <t>TROSSO DARIO</t>
  </si>
  <si>
    <t>AD0885</t>
  </si>
  <si>
    <t xml:space="preserve">DE LEON SUSAN </t>
  </si>
  <si>
    <t>AD0884</t>
  </si>
  <si>
    <t>CUDIAMAT EVARISTO</t>
  </si>
  <si>
    <t>AD1013</t>
  </si>
  <si>
    <t>AILLO SALVATORE</t>
  </si>
  <si>
    <t>AD0670</t>
  </si>
  <si>
    <t>DE CICCO LORENZO</t>
  </si>
  <si>
    <t>AD0969</t>
  </si>
  <si>
    <t>RENOON AVELINO GACUTAN</t>
  </si>
  <si>
    <t>AD0970</t>
  </si>
  <si>
    <t>LARIDO DIOMEDES MARQUES</t>
  </si>
  <si>
    <t>AD0971</t>
  </si>
  <si>
    <t>VELENA ARENÒ OBIS</t>
  </si>
  <si>
    <t>AD0975</t>
  </si>
  <si>
    <t>AMBOY MARCELLA ILAO</t>
  </si>
  <si>
    <t>AD0979</t>
  </si>
  <si>
    <t>JAVINES TERESINA BOADO</t>
  </si>
  <si>
    <t>AD0983</t>
  </si>
  <si>
    <t>BUTI MASSIMO</t>
  </si>
  <si>
    <t>AD1058</t>
  </si>
  <si>
    <t>CARMINE LENCI</t>
  </si>
  <si>
    <t>AD1061</t>
  </si>
  <si>
    <t>GUADAGNO ANTONIO</t>
  </si>
  <si>
    <t>AD0879</t>
  </si>
  <si>
    <t>MANCINI SABATINO</t>
  </si>
  <si>
    <t>AD0878</t>
  </si>
  <si>
    <t>DE MAGISTRIS MAURIZIO</t>
  </si>
  <si>
    <t>AD1120</t>
  </si>
  <si>
    <t xml:space="preserve">DRAGO STEFANO </t>
  </si>
  <si>
    <t>AD1006</t>
  </si>
  <si>
    <t>ZAMBELLI GIOVANNI</t>
  </si>
  <si>
    <t>AD1008</t>
  </si>
  <si>
    <t>CECCHETTI GIORGIO</t>
  </si>
  <si>
    <t>AD1389</t>
  </si>
  <si>
    <t>CHIESA GIOVANNI</t>
  </si>
  <si>
    <t>AA1281</t>
  </si>
  <si>
    <t>COGLIATI EMANUELE</t>
  </si>
  <si>
    <t>AA1442</t>
  </si>
  <si>
    <t>BRANDOLINI MASSIMO</t>
  </si>
  <si>
    <t>AA2535</t>
  </si>
  <si>
    <t>CASALINUOVO ANTONIO</t>
  </si>
  <si>
    <t>AA2615</t>
  </si>
  <si>
    <t>CELLI MAURIZIO</t>
  </si>
  <si>
    <t>AA2726</t>
  </si>
  <si>
    <t>BARTESAGHI LUIGI</t>
  </si>
  <si>
    <t>AA3626</t>
  </si>
  <si>
    <t>BOZOLI ENRICO</t>
  </si>
  <si>
    <t>AA4821</t>
  </si>
  <si>
    <t>PELLECCHIA ONOFRIO VINCENZO</t>
  </si>
  <si>
    <t>AA4897</t>
  </si>
  <si>
    <t>COPPINI EZIO</t>
  </si>
  <si>
    <t>AA5323</t>
  </si>
  <si>
    <t>SACCO GIORGIO</t>
  </si>
  <si>
    <t>AA5836</t>
  </si>
  <si>
    <t>BRUSCHI MAURO</t>
  </si>
  <si>
    <t>AA6547</t>
  </si>
  <si>
    <t>FERRETTI VALTER</t>
  </si>
  <si>
    <t>AA8561</t>
  </si>
  <si>
    <t>CILENTI DOMENICO</t>
  </si>
  <si>
    <t>AB2529</t>
  </si>
  <si>
    <t>PILOTTI ROBERTO</t>
  </si>
  <si>
    <t>AB4998</t>
  </si>
  <si>
    <t>IOANNUCCI FRANCA</t>
  </si>
  <si>
    <t>AB5126</t>
  </si>
  <si>
    <t>SCHILLACI CALOGERO</t>
  </si>
  <si>
    <t>AB6464</t>
  </si>
  <si>
    <t>ANDREELLO PAOLA</t>
  </si>
  <si>
    <t>AC4728</t>
  </si>
  <si>
    <t>TATA DONATELLA</t>
  </si>
  <si>
    <t>AC5621</t>
  </si>
  <si>
    <t>CARRUCCIU ANGELO</t>
  </si>
  <si>
    <t>AC6626</t>
  </si>
  <si>
    <t>MORANDI ROBERTO</t>
  </si>
  <si>
    <t>AD0504</t>
  </si>
  <si>
    <t>ACQUAFREDDA ANTONIO</t>
  </si>
  <si>
    <t>AD0507</t>
  </si>
  <si>
    <t>RAINERO MAURO</t>
  </si>
  <si>
    <t>AD0510</t>
  </si>
  <si>
    <t>BRUNO GIUSEPPE</t>
  </si>
  <si>
    <t>AD0638</t>
  </si>
  <si>
    <t>CESI ROBERTO</t>
  </si>
  <si>
    <t>AD0785</t>
  </si>
  <si>
    <t>CERUTTI GIUSEPPE</t>
  </si>
  <si>
    <t>AA1154</t>
  </si>
  <si>
    <t>BUFANO UMBERTO</t>
  </si>
  <si>
    <t>B</t>
  </si>
  <si>
    <t>AA1189</t>
  </si>
  <si>
    <t>GALLUZZO GIORGIO</t>
  </si>
  <si>
    <t>AA1222</t>
  </si>
  <si>
    <t>BACCHETTA MAURIZIO</t>
  </si>
  <si>
    <t>AA1251</t>
  </si>
  <si>
    <t>FONSATO FABRIZIO</t>
  </si>
  <si>
    <t>AA1278</t>
  </si>
  <si>
    <t>OLINI FRANCO</t>
  </si>
  <si>
    <t>AA1288</t>
  </si>
  <si>
    <t>BEVILACQUA BRUNO</t>
  </si>
  <si>
    <t>AA1324</t>
  </si>
  <si>
    <t>PIZZULIN SERGIO</t>
  </si>
  <si>
    <t>AA1337</t>
  </si>
  <si>
    <t>DI MODUGNO FELICIA</t>
  </si>
  <si>
    <t>AA1354</t>
  </si>
  <si>
    <t>IPPOLITO MARIO</t>
  </si>
  <si>
    <t>AA1388</t>
  </si>
  <si>
    <t>MANONI SANDRO</t>
  </si>
  <si>
    <t>AA1527</t>
  </si>
  <si>
    <t>BLONDINI FRANCO</t>
  </si>
  <si>
    <t>AA1538</t>
  </si>
  <si>
    <t>BERNABEI VINCENZO</t>
  </si>
  <si>
    <t>AA1542</t>
  </si>
  <si>
    <t>FAGANDINI PIETRO</t>
  </si>
  <si>
    <t>AA1549</t>
  </si>
  <si>
    <t>VICENTINI LUIGI</t>
  </si>
  <si>
    <t>AA1575</t>
  </si>
  <si>
    <t>TOSI SILVANA</t>
  </si>
  <si>
    <t>AA1576</t>
  </si>
  <si>
    <t>TOSI MARISA</t>
  </si>
  <si>
    <t>AA1581</t>
  </si>
  <si>
    <t>TISO MAURIZIO</t>
  </si>
  <si>
    <t>AA1622</t>
  </si>
  <si>
    <t>MERATI MARY</t>
  </si>
  <si>
    <t>AA1689</t>
  </si>
  <si>
    <t>DE LUCIA PIETRO</t>
  </si>
  <si>
    <t>AA1786</t>
  </si>
  <si>
    <t>TARANTOLA CLAUDIO</t>
  </si>
  <si>
    <t>B.C. Action Team</t>
  </si>
  <si>
    <t>AA1956</t>
  </si>
  <si>
    <t>BALESTRA IORIS</t>
  </si>
  <si>
    <t>AA1999</t>
  </si>
  <si>
    <t>VANZELLA FRANCO</t>
  </si>
  <si>
    <t>AA2116</t>
  </si>
  <si>
    <t>FRACASSO DANIELE</t>
  </si>
  <si>
    <t>AA2119</t>
  </si>
  <si>
    <t>BAITELLI ANTONIO</t>
  </si>
  <si>
    <t>AA2121</t>
  </si>
  <si>
    <t>DAL GRANDE RENATO</t>
  </si>
  <si>
    <t>AA2135</t>
  </si>
  <si>
    <t>BOLOGNA DAMIANO</t>
  </si>
  <si>
    <t>AA2154</t>
  </si>
  <si>
    <t>GUARIENTI FRANCESCO</t>
  </si>
  <si>
    <t>AA2159</t>
  </si>
  <si>
    <t>NORIS GIANCARLO</t>
  </si>
  <si>
    <t>AA2169</t>
  </si>
  <si>
    <t>POZZI GIULIO</t>
  </si>
  <si>
    <t>AA2197</t>
  </si>
  <si>
    <t>DI GREGORIO SERGIO</t>
  </si>
  <si>
    <t>AA2224</t>
  </si>
  <si>
    <t>FABRIZIO CIRO</t>
  </si>
  <si>
    <t>AA2234</t>
  </si>
  <si>
    <t>BONFANTI MAURIZIO</t>
  </si>
  <si>
    <t>AA2239</t>
  </si>
  <si>
    <t>GABRIELE DOMENICO</t>
  </si>
  <si>
    <t>AA2248</t>
  </si>
  <si>
    <t>SALTARELLI CARLO</t>
  </si>
  <si>
    <t>AA2259</t>
  </si>
  <si>
    <t>BERSANETTI FABIO</t>
  </si>
  <si>
    <t>AA2326</t>
  </si>
  <si>
    <t>QUERIN GIANCARLO</t>
  </si>
  <si>
    <t>AA2339</t>
  </si>
  <si>
    <t>ZANETTE LIDIANO</t>
  </si>
  <si>
    <t>AA2391</t>
  </si>
  <si>
    <t>NATALE GIOVANNI</t>
  </si>
  <si>
    <t>AA2394</t>
  </si>
  <si>
    <t>PAPANDREA GIUSEPPE</t>
  </si>
  <si>
    <t>AA2423</t>
  </si>
  <si>
    <t>AMENTA ALFREDO</t>
  </si>
  <si>
    <t>AA2459</t>
  </si>
  <si>
    <t>BILOTTA GIUSEPPE</t>
  </si>
  <si>
    <t>AA2485</t>
  </si>
  <si>
    <t>CASTIGLIONI PAOLO</t>
  </si>
  <si>
    <t>AA2492</t>
  </si>
  <si>
    <t>FECCHIO ANTONIO</t>
  </si>
  <si>
    <t>AA2496</t>
  </si>
  <si>
    <t>PITARO GIUSEPPE</t>
  </si>
  <si>
    <t>AA2595</t>
  </si>
  <si>
    <t>GALLETTI GIOVANNI</t>
  </si>
  <si>
    <t>AA2622</t>
  </si>
  <si>
    <t>GROPPIONI FAUSTO</t>
  </si>
  <si>
    <t>AA2623</t>
  </si>
  <si>
    <t>RONCONI GIUSEPPE</t>
  </si>
  <si>
    <t>AA2625</t>
  </si>
  <si>
    <t>BARBUTI LORIS</t>
  </si>
  <si>
    <t>AA2634</t>
  </si>
  <si>
    <t>PANZERI ALESSANDRO</t>
  </si>
  <si>
    <t>AA2656</t>
  </si>
  <si>
    <t>BASSOLI DANIELE</t>
  </si>
  <si>
    <t>AA2662</t>
  </si>
  <si>
    <t>LIGABUE PAOLO</t>
  </si>
  <si>
    <t>AA2663</t>
  </si>
  <si>
    <t>MUSSINI DINO</t>
  </si>
  <si>
    <t>AA2823</t>
  </si>
  <si>
    <t>GALLI MAURO</t>
  </si>
  <si>
    <t>AA2827</t>
  </si>
  <si>
    <t>PARAPINI FELICE</t>
  </si>
  <si>
    <t>AA2846</t>
  </si>
  <si>
    <t>FLAUTO FRANCO</t>
  </si>
  <si>
    <t>AA2879</t>
  </si>
  <si>
    <t>BELTRAMI STEFANO</t>
  </si>
  <si>
    <t>AA2936</t>
  </si>
  <si>
    <t>FABBRI DINO</t>
  </si>
  <si>
    <t>AA2948</t>
  </si>
  <si>
    <t>PETRINI TONINO</t>
  </si>
  <si>
    <t>AA2973</t>
  </si>
  <si>
    <t>GIROLDINI ENNIO</t>
  </si>
  <si>
    <t>AA3122</t>
  </si>
  <si>
    <t>GATI DOMENICO</t>
  </si>
  <si>
    <t>AA3146</t>
  </si>
  <si>
    <t>TRAPANI DAMIANO</t>
  </si>
  <si>
    <t>AA3197</t>
  </si>
  <si>
    <t>RAZZINI PIERANGELO</t>
  </si>
  <si>
    <t>AA3224</t>
  </si>
  <si>
    <t>RUBAGOTTI CLAUDIO</t>
  </si>
  <si>
    <t>AA3227</t>
  </si>
  <si>
    <t>PROVENZI SANTO</t>
  </si>
  <si>
    <t>AA3315</t>
  </si>
  <si>
    <t>LAGATI MARIA</t>
  </si>
  <si>
    <t>AA3331</t>
  </si>
  <si>
    <t>PARIS ALDO</t>
  </si>
  <si>
    <t>AA3342</t>
  </si>
  <si>
    <t>BRONZETTI DANIELE</t>
  </si>
  <si>
    <t>AA3346</t>
  </si>
  <si>
    <t>UBALDINI LUCIANO</t>
  </si>
  <si>
    <t>AA3361</t>
  </si>
  <si>
    <t>RAGAZZINI SERGIO</t>
  </si>
  <si>
    <t>AA3368</t>
  </si>
  <si>
    <t>DALESSANDRO LORENZO</t>
  </si>
  <si>
    <t>AA3371</t>
  </si>
  <si>
    <t>GAETA GIOVANNI</t>
  </si>
  <si>
    <t>AA3373</t>
  </si>
  <si>
    <t>D'AMICO LUIGI</t>
  </si>
  <si>
    <t>AA3374</t>
  </si>
  <si>
    <t>CADEI RICCARDO</t>
  </si>
  <si>
    <t>AA3375</t>
  </si>
  <si>
    <t>SARACINO MODESTO</t>
  </si>
  <si>
    <t>AA3376</t>
  </si>
  <si>
    <t>REPETTI MASSIMO</t>
  </si>
  <si>
    <t>AA3377</t>
  </si>
  <si>
    <t>ROGANELLI GERARDO</t>
  </si>
  <si>
    <t>AA3378</t>
  </si>
  <si>
    <t>SANFELICI DANTE</t>
  </si>
  <si>
    <t>AA3383</t>
  </si>
  <si>
    <t>MOLINO FRANCO</t>
  </si>
  <si>
    <t>AA3391</t>
  </si>
  <si>
    <t>STANGA UMBERTO</t>
  </si>
  <si>
    <t>AA3427</t>
  </si>
  <si>
    <t>PAOLETTI ENZO</t>
  </si>
  <si>
    <t>AA3434</t>
  </si>
  <si>
    <t>BABBI SEBASTIANO</t>
  </si>
  <si>
    <t>AA3547</t>
  </si>
  <si>
    <t>DORIGO LORENZO</t>
  </si>
  <si>
    <t>AA3574</t>
  </si>
  <si>
    <t>TOGNI RIZIERO</t>
  </si>
  <si>
    <t>AA3584</t>
  </si>
  <si>
    <t>FRANCHINI ROBERTO</t>
  </si>
  <si>
    <t>AA3616</t>
  </si>
  <si>
    <t>SALVATI ENRICO</t>
  </si>
  <si>
    <t>AA3662</t>
  </si>
  <si>
    <t>DI DOMIZIO TULLIO</t>
  </si>
  <si>
    <t>AA3669</t>
  </si>
  <si>
    <t>SCIASCIA GIUSEPPE</t>
  </si>
  <si>
    <t>AA3679</t>
  </si>
  <si>
    <t>VITIELLO GIOVANNI</t>
  </si>
  <si>
    <t>AA3682</t>
  </si>
  <si>
    <t>GABRIELIAN ARMANDO</t>
  </si>
  <si>
    <t>AA3751</t>
  </si>
  <si>
    <t>TILLI CASIMIRO</t>
  </si>
  <si>
    <t>AA3772</t>
  </si>
  <si>
    <t>POTA MARTINO</t>
  </si>
  <si>
    <t>AA3776</t>
  </si>
  <si>
    <t>LARICCHIA MICHELE</t>
  </si>
  <si>
    <t>AA3782</t>
  </si>
  <si>
    <t>BISTARELLI MASSIMO</t>
  </si>
  <si>
    <t>AA3784</t>
  </si>
  <si>
    <t>CLEMENTUCCI GIANFRANCO</t>
  </si>
  <si>
    <t>AA3786</t>
  </si>
  <si>
    <t>CUTINI CALISTI CLAUDIO</t>
  </si>
  <si>
    <t>AA3793</t>
  </si>
  <si>
    <t>CORVEGLIO FAUSTO</t>
  </si>
  <si>
    <t>AA3832</t>
  </si>
  <si>
    <t>CECCHINELLI GIACOMO</t>
  </si>
  <si>
    <t>AA3834</t>
  </si>
  <si>
    <t>D'AMICIS ANTONIO</t>
  </si>
  <si>
    <t>AA3865</t>
  </si>
  <si>
    <t>FALCIOLA CARLO</t>
  </si>
  <si>
    <t>AA3897</t>
  </si>
  <si>
    <t>BORGUCCI ROBERTO</t>
  </si>
  <si>
    <t>AA3912</t>
  </si>
  <si>
    <t>NERONI GIORGIO</t>
  </si>
  <si>
    <t>AA3924</t>
  </si>
  <si>
    <t>GUGLIELMI ANGELA</t>
  </si>
  <si>
    <t>AA3939</t>
  </si>
  <si>
    <t>LENTINI CETTINA</t>
  </si>
  <si>
    <t>AA3963</t>
  </si>
  <si>
    <t>FINE PATRIZIA</t>
  </si>
  <si>
    <t>AA3991</t>
  </si>
  <si>
    <t>MOSCA RITA</t>
  </si>
  <si>
    <t>AA4119</t>
  </si>
  <si>
    <t>BECUCCI PIERO</t>
  </si>
  <si>
    <t>AA4122</t>
  </si>
  <si>
    <t>COLANERI MASSIMO</t>
  </si>
  <si>
    <t>AA4123</t>
  </si>
  <si>
    <t>DEL MASTRO MIRELLA</t>
  </si>
  <si>
    <t>AA4125</t>
  </si>
  <si>
    <t>DIENI PASQUALE</t>
  </si>
  <si>
    <t>AA4128</t>
  </si>
  <si>
    <t>DIOTALLEVI SERGIO</t>
  </si>
  <si>
    <t>AA4129</t>
  </si>
  <si>
    <t>FIGONI FRANCO</t>
  </si>
  <si>
    <t>AA4174</t>
  </si>
  <si>
    <t>BARAVAGLIO BRUNO</t>
  </si>
  <si>
    <t>AA4228</t>
  </si>
  <si>
    <t>GAGLIOLO CONCETTINA</t>
  </si>
  <si>
    <t>AA4232</t>
  </si>
  <si>
    <t>IMOLA MAURIZIO</t>
  </si>
  <si>
    <t>AA4283</t>
  </si>
  <si>
    <t>CARMIGNANI GIUSTINA</t>
  </si>
  <si>
    <t>AA4299</t>
  </si>
  <si>
    <t>LO PALCO DOMENICO</t>
  </si>
  <si>
    <t>AA4314</t>
  </si>
  <si>
    <t>PROTO DORIANA</t>
  </si>
  <si>
    <t>AA4363</t>
  </si>
  <si>
    <t>ROSELLINI GIUSEPPE</t>
  </si>
  <si>
    <t>AA4365</t>
  </si>
  <si>
    <t>RAGGI LUIGI</t>
  </si>
  <si>
    <t>AA4494</t>
  </si>
  <si>
    <t>MADDALONI ENRICO</t>
  </si>
  <si>
    <t>AA4513</t>
  </si>
  <si>
    <t>MEDAGLIA MARIO</t>
  </si>
  <si>
    <t>AA4533</t>
  </si>
  <si>
    <t>FUSCO RAFFAELLA</t>
  </si>
  <si>
    <t>AA4541</t>
  </si>
  <si>
    <t>ANACLERIA FRANCESCO</t>
  </si>
  <si>
    <t>AA4542</t>
  </si>
  <si>
    <t>MATRULLO MARIA ROSARIA</t>
  </si>
  <si>
    <t>AA4617</t>
  </si>
  <si>
    <t>GIORNI ENRICO</t>
  </si>
  <si>
    <t>AA4621</t>
  </si>
  <si>
    <t>GUARINO GIOVANNI</t>
  </si>
  <si>
    <t>AA4626</t>
  </si>
  <si>
    <t>SEBASTIANELLI PIO</t>
  </si>
  <si>
    <t>AA4628</t>
  </si>
  <si>
    <t>RUSSO MARIA TERESA</t>
  </si>
  <si>
    <t>AA4669</t>
  </si>
  <si>
    <t>SALA ALBA</t>
  </si>
  <si>
    <t>AA4681</t>
  </si>
  <si>
    <t>LAGANA' UMBERTO</t>
  </si>
  <si>
    <t>AA4686</t>
  </si>
  <si>
    <t>IEVA CARLO</t>
  </si>
  <si>
    <t>AA4689</t>
  </si>
  <si>
    <t>RENDINA ANNA</t>
  </si>
  <si>
    <t>AA4699</t>
  </si>
  <si>
    <t>CHIARALUCE CESARE</t>
  </si>
  <si>
    <t>AA4711</t>
  </si>
  <si>
    <t>BOSONE ANTONIO</t>
  </si>
  <si>
    <t>AA4769</t>
  </si>
  <si>
    <t>PALUMBO SCHIAVONE MASSIMO</t>
  </si>
  <si>
    <t>AA4772</t>
  </si>
  <si>
    <t>VERSARI ALVARO</t>
  </si>
  <si>
    <t>AA4778</t>
  </si>
  <si>
    <t>PARENTE LUCIANO</t>
  </si>
  <si>
    <t>AA4788</t>
  </si>
  <si>
    <t>MADDALONI ANTONIO</t>
  </si>
  <si>
    <t>AA4792</t>
  </si>
  <si>
    <t>BALESTRIERI RAFFAELE</t>
  </si>
  <si>
    <t>AA4811</t>
  </si>
  <si>
    <t>RUSSO ANNA</t>
  </si>
  <si>
    <t>AA4817</t>
  </si>
  <si>
    <t>OLIVA ARMANDO</t>
  </si>
  <si>
    <t>AA4828</t>
  </si>
  <si>
    <t>TRUONO ALDO</t>
  </si>
  <si>
    <t>AA4881</t>
  </si>
  <si>
    <t>RUSSO ANNA ROSA</t>
  </si>
  <si>
    <t>AA4882</t>
  </si>
  <si>
    <t>ZEGA CHIARA</t>
  </si>
  <si>
    <t>AA4893</t>
  </si>
  <si>
    <t>TORSANI LEANDRO</t>
  </si>
  <si>
    <t>AA4942</t>
  </si>
  <si>
    <t>MORACCI CARLO</t>
  </si>
  <si>
    <t>AA4943</t>
  </si>
  <si>
    <t>TODORO CORRADO</t>
  </si>
  <si>
    <t>AA4951</t>
  </si>
  <si>
    <t>DE FELICI ROLANDO</t>
  </si>
  <si>
    <t>AA4954</t>
  </si>
  <si>
    <t>AMBROSI CLAUDIO</t>
  </si>
  <si>
    <t>AA4992</t>
  </si>
  <si>
    <t>FAZZONE M. ROSARIA</t>
  </si>
  <si>
    <t>AA5143</t>
  </si>
  <si>
    <t>GAROFALO GIUSEPPE</t>
  </si>
  <si>
    <t>AA5241</t>
  </si>
  <si>
    <t>CIRILLO RICCARDO</t>
  </si>
  <si>
    <t>B.C. Arechi</t>
  </si>
  <si>
    <t>AA5279</t>
  </si>
  <si>
    <t>PENNASILICO MAFALDA</t>
  </si>
  <si>
    <t>AA5396</t>
  </si>
  <si>
    <t>DEL GAUDIO PIETRO</t>
  </si>
  <si>
    <t>AA5429</t>
  </si>
  <si>
    <t>DI LAUS ROBERTO</t>
  </si>
  <si>
    <t>AA5437</t>
  </si>
  <si>
    <t>PIONNA CARLA</t>
  </si>
  <si>
    <t>AA5451</t>
  </si>
  <si>
    <t>DI VINCENZO VENANZIO</t>
  </si>
  <si>
    <t>AA5542</t>
  </si>
  <si>
    <t>BOTTICELLI BRUNO</t>
  </si>
  <si>
    <t>AA5581</t>
  </si>
  <si>
    <t>TUZI CESIRA</t>
  </si>
  <si>
    <t>AA5588</t>
  </si>
  <si>
    <t>DI PRISCO ANTONIO</t>
  </si>
  <si>
    <t>AA5639</t>
  </si>
  <si>
    <t>PELOSI ANTONIO</t>
  </si>
  <si>
    <t>AA5748</t>
  </si>
  <si>
    <t>DE LUISE SALVATORE</t>
  </si>
  <si>
    <t>AA5776</t>
  </si>
  <si>
    <t>IMPARATO ALFONSO</t>
  </si>
  <si>
    <t>AA5797</t>
  </si>
  <si>
    <t>CATANI DANILO</t>
  </si>
  <si>
    <t>AA5829</t>
  </si>
  <si>
    <t>SERAFINI TIZIANO</t>
  </si>
  <si>
    <t>AA5957</t>
  </si>
  <si>
    <t>LOCONTE NICOLA</t>
  </si>
  <si>
    <t>AA5969</t>
  </si>
  <si>
    <t>D'ANGELO SAVINO</t>
  </si>
  <si>
    <t>AA5979</t>
  </si>
  <si>
    <t>PRENCIPE ANTONIO</t>
  </si>
  <si>
    <t>AA6193</t>
  </si>
  <si>
    <t>TRIPOLINO PASQUALE</t>
  </si>
  <si>
    <t>AA6212</t>
  </si>
  <si>
    <t>BARILE VITTORIO</t>
  </si>
  <si>
    <t>AA6312</t>
  </si>
  <si>
    <t>DADAMO GIUSEPPE</t>
  </si>
  <si>
    <t>AA6325</t>
  </si>
  <si>
    <t>DI MAGGIO GIUSEPPE</t>
  </si>
  <si>
    <t>AA6399</t>
  </si>
  <si>
    <t>MASTRELLA MAURIZIO</t>
  </si>
  <si>
    <t>AA6428</t>
  </si>
  <si>
    <t>CERRONI CLAUDIO</t>
  </si>
  <si>
    <t>AA6455</t>
  </si>
  <si>
    <t>DAQQAQ ROBERTO</t>
  </si>
  <si>
    <t>AA6485</t>
  </si>
  <si>
    <t>FEOLI ANNA MARIA</t>
  </si>
  <si>
    <t>AA6529</t>
  </si>
  <si>
    <t>BRANCHESI MASSIMO</t>
  </si>
  <si>
    <t>AA6543</t>
  </si>
  <si>
    <t>POLIMENI ROBERTO</t>
  </si>
  <si>
    <t>AA6595</t>
  </si>
  <si>
    <t>TOSCANI GIULIO</t>
  </si>
  <si>
    <t>AA6621</t>
  </si>
  <si>
    <t>FASONE GAETANO</t>
  </si>
  <si>
    <t>AA6625</t>
  </si>
  <si>
    <t>PINTO CARLO</t>
  </si>
  <si>
    <t>AA6627</t>
  </si>
  <si>
    <t>STANGA IVANO</t>
  </si>
  <si>
    <t>AA6691</t>
  </si>
  <si>
    <t>GALLINA GIAMPAOLO</t>
  </si>
  <si>
    <t>AA6782</t>
  </si>
  <si>
    <t>MUROLO FORTUNATO</t>
  </si>
  <si>
    <t>AA6854</t>
  </si>
  <si>
    <t>DAINESI LILIANA</t>
  </si>
  <si>
    <t>AA6858</t>
  </si>
  <si>
    <t>RIZZOLI GLORIA</t>
  </si>
  <si>
    <t>AA6861</t>
  </si>
  <si>
    <t>SCHINCAGLIA STEFANIA</t>
  </si>
  <si>
    <t>AA6915</t>
  </si>
  <si>
    <t>BOLZONI LUCIANO</t>
  </si>
  <si>
    <t>AA7143</t>
  </si>
  <si>
    <t>NICOLA ANDREINO</t>
  </si>
  <si>
    <t>AA7279</t>
  </si>
  <si>
    <t>LUPPINO FORTUNATO</t>
  </si>
  <si>
    <t>AA7287</t>
  </si>
  <si>
    <t>MORABITO FRANCESCO</t>
  </si>
  <si>
    <t>AA7313</t>
  </si>
  <si>
    <t>PULVIRENTI AGATINO</t>
  </si>
  <si>
    <t>AA7417</t>
  </si>
  <si>
    <t>RAZETE FILIPPO</t>
  </si>
  <si>
    <t>AA7543</t>
  </si>
  <si>
    <t>SAMMARCO LORENZO</t>
  </si>
  <si>
    <t>AA7544</t>
  </si>
  <si>
    <t>AMATO ANTONINO</t>
  </si>
  <si>
    <t>AA7594</t>
  </si>
  <si>
    <t>RUGGIERO EMILIO</t>
  </si>
  <si>
    <t>AA7612</t>
  </si>
  <si>
    <t>IMPERATORE EUGENIO</t>
  </si>
  <si>
    <t>AA7613</t>
  </si>
  <si>
    <t>RIELA ANTONIO</t>
  </si>
  <si>
    <t>AA7631</t>
  </si>
  <si>
    <t>ADAMO M. ANGELA</t>
  </si>
  <si>
    <t>AA7787</t>
  </si>
  <si>
    <t>PIACENTINI MARIO</t>
  </si>
  <si>
    <t>AA7793</t>
  </si>
  <si>
    <t>BERTUGLIA ALDO</t>
  </si>
  <si>
    <t>AA7796</t>
  </si>
  <si>
    <t>CARLINO ANGELO</t>
  </si>
  <si>
    <t>AA7798</t>
  </si>
  <si>
    <t>MANCUSO SANTINO</t>
  </si>
  <si>
    <t>AA7821</t>
  </si>
  <si>
    <t>SAIA ROSA</t>
  </si>
  <si>
    <t>AA7872</t>
  </si>
  <si>
    <t>CERAMI IGNAZIO</t>
  </si>
  <si>
    <t>AA7917</t>
  </si>
  <si>
    <t>FONTANA SALVATORE</t>
  </si>
  <si>
    <t>AA7934</t>
  </si>
  <si>
    <t>PALMERI GIOVANNI</t>
  </si>
  <si>
    <t>AA7937</t>
  </si>
  <si>
    <t>SANTAGATA CARLO ALBERTO</t>
  </si>
  <si>
    <t>AA7951</t>
  </si>
  <si>
    <t>ALBAMONTE FILIPPA</t>
  </si>
  <si>
    <t>A.S. Olympia</t>
  </si>
  <si>
    <t>AA7975</t>
  </si>
  <si>
    <t>PALLESCHI DAVIDE</t>
  </si>
  <si>
    <t>AA7989</t>
  </si>
  <si>
    <t>GLORIOSO FILIPPO</t>
  </si>
  <si>
    <t>AA8125</t>
  </si>
  <si>
    <t>PUCCIO PIETRO</t>
  </si>
  <si>
    <t>AA8141</t>
  </si>
  <si>
    <t>MESSINA ROSSANO</t>
  </si>
  <si>
    <t>AA8217</t>
  </si>
  <si>
    <t>CAMPANELLA FERDINANDO</t>
  </si>
  <si>
    <t>AA8231</t>
  </si>
  <si>
    <t>FRISONI ANTONELLA</t>
  </si>
  <si>
    <t>AA8234</t>
  </si>
  <si>
    <t>RIGHI DOMENICO</t>
  </si>
  <si>
    <t>AA8235</t>
  </si>
  <si>
    <t>FELICI PAOLO</t>
  </si>
  <si>
    <t>AA8275</t>
  </si>
  <si>
    <t>SPASIANO PASQUALE</t>
  </si>
  <si>
    <t>AA8296</t>
  </si>
  <si>
    <t>PETTINARI PIERO</t>
  </si>
  <si>
    <t>AA8297</t>
  </si>
  <si>
    <t>FABBIETTI SERGIO</t>
  </si>
  <si>
    <t>AA8354</t>
  </si>
  <si>
    <t>NASTASI GIUSEPPE</t>
  </si>
  <si>
    <t>AA8455</t>
  </si>
  <si>
    <t>STEFANELLI FABIO</t>
  </si>
  <si>
    <t>AA8463</t>
  </si>
  <si>
    <t>BERNARDINI MARIO</t>
  </si>
  <si>
    <t>AA8472</t>
  </si>
  <si>
    <t>VITALE CLAUDIO</t>
  </si>
  <si>
    <t>AA8473</t>
  </si>
  <si>
    <t>GRECO ROBERTA</t>
  </si>
  <si>
    <t>AA8478</t>
  </si>
  <si>
    <t>MONTALTO FAUSTO</t>
  </si>
  <si>
    <t>AA8484</t>
  </si>
  <si>
    <t>GIORGIONE ENRICO</t>
  </si>
  <si>
    <t>AA8556</t>
  </si>
  <si>
    <t>PAROLIGAN EFREN</t>
  </si>
  <si>
    <t>AA8586</t>
  </si>
  <si>
    <t>SALA NELLY</t>
  </si>
  <si>
    <t>AA8668</t>
  </si>
  <si>
    <t>MARAZZI UGO</t>
  </si>
  <si>
    <t>AA8746</t>
  </si>
  <si>
    <t>CHIRIATTI SALVATORE</t>
  </si>
  <si>
    <t>AA8788</t>
  </si>
  <si>
    <t>CIFERNI ANTONIO</t>
  </si>
  <si>
    <t>AA8876</t>
  </si>
  <si>
    <t>LONGHITANO SALVATORE</t>
  </si>
  <si>
    <t>AA8923</t>
  </si>
  <si>
    <t>SERRA VALERIO</t>
  </si>
  <si>
    <t>AA8928</t>
  </si>
  <si>
    <t>DONISI GIUSEPPE</t>
  </si>
  <si>
    <t>AA8993</t>
  </si>
  <si>
    <t>PERCARIO LUCIO</t>
  </si>
  <si>
    <t>AA9116</t>
  </si>
  <si>
    <t>MONTALI ROBERTO</t>
  </si>
  <si>
    <t>AA9585</t>
  </si>
  <si>
    <t>MINNITI ERNESTO</t>
  </si>
  <si>
    <t>AB1221</t>
  </si>
  <si>
    <t>FONTOLAN FABIANO</t>
  </si>
  <si>
    <t>AB1374</t>
  </si>
  <si>
    <t>MARCHIORI GIANNI</t>
  </si>
  <si>
    <t>AB1533</t>
  </si>
  <si>
    <t>PICCOTTI ORLANDO</t>
  </si>
  <si>
    <t>AB1539</t>
  </si>
  <si>
    <t>DI PIPPO FRANCESCO</t>
  </si>
  <si>
    <t>AB1591</t>
  </si>
  <si>
    <t>DI RIENZO DANILO</t>
  </si>
  <si>
    <t>AB1634</t>
  </si>
  <si>
    <t>MENZIETTI LUCIANO</t>
  </si>
  <si>
    <t>AB1645</t>
  </si>
  <si>
    <t>MANCINELLI PAOLO</t>
  </si>
  <si>
    <t>AB1826</t>
  </si>
  <si>
    <t>VESENTINI GIUSEPPE</t>
  </si>
  <si>
    <t>AB1893</t>
  </si>
  <si>
    <t>GRASSI ROLANDO</t>
  </si>
  <si>
    <t>AB2192</t>
  </si>
  <si>
    <t>PILATO GIOVANNA</t>
  </si>
  <si>
    <t>AB2193</t>
  </si>
  <si>
    <t>MARRACCINI MARIO</t>
  </si>
  <si>
    <t>AB2213</t>
  </si>
  <si>
    <t>MANZI MARIO</t>
  </si>
  <si>
    <t>AB2214</t>
  </si>
  <si>
    <t>PALLOTTINO FILIPPO</t>
  </si>
  <si>
    <t>AB2217</t>
  </si>
  <si>
    <t>FERRETTI MATILDE</t>
  </si>
  <si>
    <t>AB2242</t>
  </si>
  <si>
    <t>FABBRIZZI FABRIZIO</t>
  </si>
  <si>
    <t>AB2426</t>
  </si>
  <si>
    <t>PROIETTI ORZELLA AUGUSTO</t>
  </si>
  <si>
    <t>AB2451</t>
  </si>
  <si>
    <t>PINNA GIORGIO</t>
  </si>
  <si>
    <t>AB2592</t>
  </si>
  <si>
    <t>FALCHI PALMIRO</t>
  </si>
  <si>
    <t>AB2644</t>
  </si>
  <si>
    <t>MARINOZZI MAURIZIO</t>
  </si>
  <si>
    <t>AB2675</t>
  </si>
  <si>
    <t>BERLANGIERI CARMINE</t>
  </si>
  <si>
    <t>AB2721</t>
  </si>
  <si>
    <t>LATINI ALBERTO</t>
  </si>
  <si>
    <t>AB2845</t>
  </si>
  <si>
    <t>GATTI ROBERTO</t>
  </si>
  <si>
    <t>AB3345</t>
  </si>
  <si>
    <t>CUSUMANO GIOVANNI</t>
  </si>
  <si>
    <t>AB3675</t>
  </si>
  <si>
    <t>GECCHELE SERENO</t>
  </si>
  <si>
    <t>AB3746</t>
  </si>
  <si>
    <t>LAUDICINA GIUSEPPE</t>
  </si>
  <si>
    <t>AB4574</t>
  </si>
  <si>
    <t>SCIASCIA GAETANO</t>
  </si>
  <si>
    <t>AB4694</t>
  </si>
  <si>
    <t>STRACQUALURSI VALTER</t>
  </si>
  <si>
    <t>AB4695</t>
  </si>
  <si>
    <t>PARRONE GIOVANNI</t>
  </si>
  <si>
    <t>AB4864</t>
  </si>
  <si>
    <t>BOSCHI CARLO</t>
  </si>
  <si>
    <t>AB4912</t>
  </si>
  <si>
    <t>D'AMICO BEATRICE</t>
  </si>
  <si>
    <t>AB5119</t>
  </si>
  <si>
    <t>MEMMOLA ROSALBA</t>
  </si>
  <si>
    <t>AB5339</t>
  </si>
  <si>
    <t>WAZINSKI GIORGIO</t>
  </si>
  <si>
    <t>AB5385</t>
  </si>
  <si>
    <t>SCAGLIOTTI GIANCARLO</t>
  </si>
  <si>
    <t>AB5386</t>
  </si>
  <si>
    <t>VILLA PAOLO</t>
  </si>
  <si>
    <t>AB5459</t>
  </si>
  <si>
    <t>SALA GIOVANNI</t>
  </si>
  <si>
    <t>AB5538</t>
  </si>
  <si>
    <t>MAROCCO MARINA</t>
  </si>
  <si>
    <t>AB5932</t>
  </si>
  <si>
    <t>TAORMINA GIOVANNI</t>
  </si>
  <si>
    <t>AB5971</t>
  </si>
  <si>
    <t>POTA DAMIANA</t>
  </si>
  <si>
    <t>AB6172</t>
  </si>
  <si>
    <t>MAGGI ANGELO</t>
  </si>
  <si>
    <t>AB6365</t>
  </si>
  <si>
    <t>MONTICELLI LUCIANO</t>
  </si>
  <si>
    <t>AB6515</t>
  </si>
  <si>
    <t>CICCONE GENEROSO</t>
  </si>
  <si>
    <t>AB6818</t>
  </si>
  <si>
    <t>ALOCCHI DARIO</t>
  </si>
  <si>
    <t>AB6821</t>
  </si>
  <si>
    <t>SEBASTIANELLI MASSIMO</t>
  </si>
  <si>
    <t>AB6864</t>
  </si>
  <si>
    <t>CONFORTIN GIOVANNI</t>
  </si>
  <si>
    <t>AB7185</t>
  </si>
  <si>
    <t>SOLDANO ALBERTO</t>
  </si>
  <si>
    <t>AB7245</t>
  </si>
  <si>
    <t>TRICOMI BRUNO</t>
  </si>
  <si>
    <t>AB7249</t>
  </si>
  <si>
    <t>TORNATORE FRANCESCO</t>
  </si>
  <si>
    <t>AB7314</t>
  </si>
  <si>
    <t>KOOPMANS ANNA MARIA</t>
  </si>
  <si>
    <t>AB7474</t>
  </si>
  <si>
    <t>SATTANINO ALESSANDRO CANESSA</t>
  </si>
  <si>
    <t>AB7882</t>
  </si>
  <si>
    <t>ANZANI LUIGI</t>
  </si>
  <si>
    <t>AB8136</t>
  </si>
  <si>
    <t>RONCAGLIA MARCO</t>
  </si>
  <si>
    <t>AB8153</t>
  </si>
  <si>
    <t>CORDA GRAZIANO</t>
  </si>
  <si>
    <t>AB8519</t>
  </si>
  <si>
    <t>INTOGNA ROCCO</t>
  </si>
  <si>
    <t>AB8542</t>
  </si>
  <si>
    <t>FUSCO STEFANO</t>
  </si>
  <si>
    <t>AB8558</t>
  </si>
  <si>
    <t>VICENTI GIUSEPPE</t>
  </si>
  <si>
    <t>AB8563</t>
  </si>
  <si>
    <t>FILARDI FRANCESCO</t>
  </si>
  <si>
    <t>AB8616</t>
  </si>
  <si>
    <t>ZUCCONI CLAUDIO</t>
  </si>
  <si>
    <t>AB9189</t>
  </si>
  <si>
    <t>BERTO DARIO</t>
  </si>
  <si>
    <t>AB9197</t>
  </si>
  <si>
    <t>PARISI FRANCESCO</t>
  </si>
  <si>
    <t>AB9242</t>
  </si>
  <si>
    <t>ROBERTO MARIO</t>
  </si>
  <si>
    <t>AB9318</t>
  </si>
  <si>
    <t>CHIALE MICHELANGELO</t>
  </si>
  <si>
    <t>AB9368</t>
  </si>
  <si>
    <t>DELLA CORTE LUIGI</t>
  </si>
  <si>
    <t>AB9377</t>
  </si>
  <si>
    <t>BASILE FILIPPO</t>
  </si>
  <si>
    <t>AB9637</t>
  </si>
  <si>
    <t>SERAFINI GIUSEPPE</t>
  </si>
  <si>
    <t>AB9745</t>
  </si>
  <si>
    <t>CHIANCHIANO PIETRO</t>
  </si>
  <si>
    <t>AC1132</t>
  </si>
  <si>
    <t>MORUCCHIO MANUELA</t>
  </si>
  <si>
    <t>AC1142</t>
  </si>
  <si>
    <t>SALVAGNO CRISTIANO</t>
  </si>
  <si>
    <t>AC1199</t>
  </si>
  <si>
    <t>GIORDANO FRANCESCA</t>
  </si>
  <si>
    <t>AC1225</t>
  </si>
  <si>
    <t>MARCOVALDI STEFANO</t>
  </si>
  <si>
    <t>AC1262</t>
  </si>
  <si>
    <t>PANERO ROBERTO</t>
  </si>
  <si>
    <t>AC1624</t>
  </si>
  <si>
    <t>MACAGNO ALDO</t>
  </si>
  <si>
    <t>AC1678</t>
  </si>
  <si>
    <t>SUAREZ NANDO</t>
  </si>
  <si>
    <t>AC1748</t>
  </si>
  <si>
    <t>ANTONELLO ROBERTO</t>
  </si>
  <si>
    <t>AC1818</t>
  </si>
  <si>
    <t>GIORDANO ANNAMARIA</t>
  </si>
  <si>
    <t>AC1964</t>
  </si>
  <si>
    <t>ZUCARO SILVANO</t>
  </si>
  <si>
    <t>AC1967</t>
  </si>
  <si>
    <t>VINO LUIGI</t>
  </si>
  <si>
    <t>AC2125</t>
  </si>
  <si>
    <t>DELIA VINCENZO</t>
  </si>
  <si>
    <t>AC2135</t>
  </si>
  <si>
    <t>ZANELLATO DANIELE</t>
  </si>
  <si>
    <t>AC2268</t>
  </si>
  <si>
    <t>BRIGNOLO GIANNI</t>
  </si>
  <si>
    <t>AC2326</t>
  </si>
  <si>
    <t>TANZI ROBERTO</t>
  </si>
  <si>
    <t>AC2341</t>
  </si>
  <si>
    <t>CADDIA ALESSANDRO</t>
  </si>
  <si>
    <t>AC2417</t>
  </si>
  <si>
    <t>BERTUZZI NANDO</t>
  </si>
  <si>
    <t>AC2498</t>
  </si>
  <si>
    <t>DAGNINO SERGIO</t>
  </si>
  <si>
    <t>AC2556</t>
  </si>
  <si>
    <t>DIAMANTI GIUSEPPE</t>
  </si>
  <si>
    <t>AC2565</t>
  </si>
  <si>
    <t>POLICRITI SILVANO</t>
  </si>
  <si>
    <t>AC2637</t>
  </si>
  <si>
    <t>FRATESTEFANO PASQUALE</t>
  </si>
  <si>
    <t>AC2941</t>
  </si>
  <si>
    <t>SILIGATO ALFIO</t>
  </si>
  <si>
    <t>AC2953</t>
  </si>
  <si>
    <t>PELAGATTI CLAUDIO</t>
  </si>
  <si>
    <t>AC2955</t>
  </si>
  <si>
    <t>ZAFFORA CATALDO</t>
  </si>
  <si>
    <t>AC3169</t>
  </si>
  <si>
    <t>GALLI MARCELLO</t>
  </si>
  <si>
    <t>AC3272</t>
  </si>
  <si>
    <t>FRANCO LUIGI</t>
  </si>
  <si>
    <t>AC3411</t>
  </si>
  <si>
    <t>VIGNOLA MARCELLO</t>
  </si>
  <si>
    <t>AC3424</t>
  </si>
  <si>
    <t>CERRATO SERGIO</t>
  </si>
  <si>
    <t>AC3436</t>
  </si>
  <si>
    <t>TIBALDI CARLO</t>
  </si>
  <si>
    <t>AC3448</t>
  </si>
  <si>
    <t>CARESSA ROBERTO</t>
  </si>
  <si>
    <t>AC3522</t>
  </si>
  <si>
    <t>DE PICCOLI GRAZIANO</t>
  </si>
  <si>
    <t>AC3524</t>
  </si>
  <si>
    <t>LOMARTIRE ALESSANDRO</t>
  </si>
  <si>
    <t>AC3596</t>
  </si>
  <si>
    <t>LO RITO RAFFAELLO</t>
  </si>
  <si>
    <t>AC3696</t>
  </si>
  <si>
    <t>NOTOLIERI CARLO</t>
  </si>
  <si>
    <t>AC3867</t>
  </si>
  <si>
    <t>LUNGHI LUIGI</t>
  </si>
  <si>
    <t>AC3958</t>
  </si>
  <si>
    <t>ORLANDINI ROBERTO</t>
  </si>
  <si>
    <t>AC4258</t>
  </si>
  <si>
    <t>CUOMO LUCIO</t>
  </si>
  <si>
    <t>AC4262</t>
  </si>
  <si>
    <t>LANZETTA ADOLFO</t>
  </si>
  <si>
    <t>AC4273</t>
  </si>
  <si>
    <t>COSTANTINI GIANCARLO</t>
  </si>
  <si>
    <t>AC4274</t>
  </si>
  <si>
    <t>MERCATANTE GIUSEPPE</t>
  </si>
  <si>
    <t>AC4284</t>
  </si>
  <si>
    <t>CALINDAS NESTOR</t>
  </si>
  <si>
    <t>AC4286</t>
  </si>
  <si>
    <t>MARCHETTI GILBERTO</t>
  </si>
  <si>
    <t>AC4299</t>
  </si>
  <si>
    <t>VINCIGUERRA GIUSEPPE</t>
  </si>
  <si>
    <t>AC4561</t>
  </si>
  <si>
    <t>CROCI ALBERTO</t>
  </si>
  <si>
    <t>AC4563</t>
  </si>
  <si>
    <t>MAINTON ORLANDO</t>
  </si>
  <si>
    <t>AC4594</t>
  </si>
  <si>
    <t>FIORINELLI RAFFAELE</t>
  </si>
  <si>
    <t>AC4759</t>
  </si>
  <si>
    <t>MASSACESI MARCO</t>
  </si>
  <si>
    <t>AC4762</t>
  </si>
  <si>
    <t>PAPARAZZO FRANCESCO</t>
  </si>
  <si>
    <t>AC4764</t>
  </si>
  <si>
    <t>BARTOLOCCI DINO</t>
  </si>
  <si>
    <t>AC4765</t>
  </si>
  <si>
    <t>FARINA SAVERIO</t>
  </si>
  <si>
    <t>AC4766</t>
  </si>
  <si>
    <t>CARRARINI SIMONETTA</t>
  </si>
  <si>
    <t>AC4852</t>
  </si>
  <si>
    <t>FANELLI FERDINANDO</t>
  </si>
  <si>
    <t>A.S. Bowling Strike Cervere</t>
  </si>
  <si>
    <t>AC4872</t>
  </si>
  <si>
    <t>BONA EZIO</t>
  </si>
  <si>
    <t>AC5111</t>
  </si>
  <si>
    <t>MOSCARDI ANTONIO</t>
  </si>
  <si>
    <t>AC5142</t>
  </si>
  <si>
    <t>RINDI STEFANO</t>
  </si>
  <si>
    <t>AC5144</t>
  </si>
  <si>
    <t>PRATESI GIULIANO</t>
  </si>
  <si>
    <t>AC5146</t>
  </si>
  <si>
    <t>GHERARDESCHI GHERARDO</t>
  </si>
  <si>
    <t>AC5184</t>
  </si>
  <si>
    <t>GRECO SALVATORE</t>
  </si>
  <si>
    <t>AC5259</t>
  </si>
  <si>
    <t>TELLESCHI RICCARDO</t>
  </si>
  <si>
    <t>AC5571</t>
  </si>
  <si>
    <t>MARCHETTO CESARE</t>
  </si>
  <si>
    <t>AC5578</t>
  </si>
  <si>
    <t>CATUCCI ANGELO</t>
  </si>
  <si>
    <t>AC5583</t>
  </si>
  <si>
    <t>GILARDI ENZO</t>
  </si>
  <si>
    <t>AC5595</t>
  </si>
  <si>
    <t>SARAO GIORGIO</t>
  </si>
  <si>
    <t>AC5633</t>
  </si>
  <si>
    <t>FRANCESIA VILLA ROBERTO</t>
  </si>
  <si>
    <t>AC5634</t>
  </si>
  <si>
    <t>TESCARI GAETANO</t>
  </si>
  <si>
    <t>AC5718</t>
  </si>
  <si>
    <t>PEZZIA ROBERTO</t>
  </si>
  <si>
    <t>AC6116</t>
  </si>
  <si>
    <t>DEL CUOCO SALVATORE</t>
  </si>
  <si>
    <t>AC6216</t>
  </si>
  <si>
    <t>VACCARIELLO MICHELE</t>
  </si>
  <si>
    <t>AC6335</t>
  </si>
  <si>
    <t>LAI FRANCA</t>
  </si>
  <si>
    <t>AC6341</t>
  </si>
  <si>
    <t>PASTORI ROBERTO</t>
  </si>
  <si>
    <t>AC6349</t>
  </si>
  <si>
    <t>LAZZARO PIERO</t>
  </si>
  <si>
    <t>AC6378</t>
  </si>
  <si>
    <t>SGAMBATO AGNESE</t>
  </si>
  <si>
    <t>AC6429</t>
  </si>
  <si>
    <t>ANDREELLO LORENZO</t>
  </si>
  <si>
    <t>AC6433</t>
  </si>
  <si>
    <t>MONTORIO ROBERTO</t>
  </si>
  <si>
    <t>AC6434</t>
  </si>
  <si>
    <t>ZORZAN PIETRO</t>
  </si>
  <si>
    <t>AC6448</t>
  </si>
  <si>
    <t>CARGNELLO FABRIZIA</t>
  </si>
  <si>
    <t>AC6496</t>
  </si>
  <si>
    <t>PALMA GIOVANNI</t>
  </si>
  <si>
    <t>AC6524</t>
  </si>
  <si>
    <t>CIPRESSI ANDREA</t>
  </si>
  <si>
    <t>AC6596</t>
  </si>
  <si>
    <t>RAFFANELLI ELISEO</t>
  </si>
  <si>
    <t>AC6628</t>
  </si>
  <si>
    <t>CASSIO CARLO</t>
  </si>
  <si>
    <t>AC6725</t>
  </si>
  <si>
    <t>DURASTANTI CORNELIO</t>
  </si>
  <si>
    <t>AC6976</t>
  </si>
  <si>
    <t>CAPORALI ROBERTO</t>
  </si>
  <si>
    <t>AC7131</t>
  </si>
  <si>
    <t>BRUGNONI ADAMO</t>
  </si>
  <si>
    <t>AC7134</t>
  </si>
  <si>
    <t>SPARAPANI ENNIO</t>
  </si>
  <si>
    <t>AC7178</t>
  </si>
  <si>
    <t>BALDASSI ADRIANA</t>
  </si>
  <si>
    <t>AD0147</t>
  </si>
  <si>
    <t>VAGNONI GIOVANNI</t>
  </si>
  <si>
    <t>AD0148</t>
  </si>
  <si>
    <t>CORVARO LUCIANO</t>
  </si>
  <si>
    <t>AD0063</t>
  </si>
  <si>
    <t>BELLUZ MARIO</t>
  </si>
  <si>
    <t>AD0126</t>
  </si>
  <si>
    <t>TURCHETTO ERMES</t>
  </si>
  <si>
    <t>AD0067</t>
  </si>
  <si>
    <t>D'AJELLO ROBERTO</t>
  </si>
  <si>
    <t>AD0035</t>
  </si>
  <si>
    <t>PIANTONI MAURIZIO</t>
  </si>
  <si>
    <t>AD0219</t>
  </si>
  <si>
    <t xml:space="preserve">TABERNA ARTURO </t>
  </si>
  <si>
    <t>AD0226</t>
  </si>
  <si>
    <t>CLAPS VITO ANTONIO</t>
  </si>
  <si>
    <t>AD0177</t>
  </si>
  <si>
    <t>CASSINI ROSANNA</t>
  </si>
  <si>
    <t>AD0209</t>
  </si>
  <si>
    <t>POLIZZOTTO GIANCARLO</t>
  </si>
  <si>
    <t>10 Nero</t>
  </si>
  <si>
    <t>AD0257</t>
  </si>
  <si>
    <t>BARIGAZZI ANGELO</t>
  </si>
  <si>
    <t>AD0319</t>
  </si>
  <si>
    <t xml:space="preserve">TONIOLO LORIS </t>
  </si>
  <si>
    <t>AD0387</t>
  </si>
  <si>
    <t>LIGUORI MASSIMILIANO</t>
  </si>
  <si>
    <t>AD0458</t>
  </si>
  <si>
    <t>DI SALVO FILIPPO</t>
  </si>
  <si>
    <t>AD0405</t>
  </si>
  <si>
    <t>MALANDRA LUCIO</t>
  </si>
  <si>
    <t>AD0508</t>
  </si>
  <si>
    <t>CARLINI VITTORE</t>
  </si>
  <si>
    <t>AD0546</t>
  </si>
  <si>
    <t>PENTECOSTE MARIA</t>
  </si>
  <si>
    <t>AD0706</t>
  </si>
  <si>
    <t xml:space="preserve">MACCIONI AURELIO </t>
  </si>
  <si>
    <t>AD0808</t>
  </si>
  <si>
    <t>SEVERINO CIRO</t>
  </si>
  <si>
    <t>AD0789</t>
  </si>
  <si>
    <t>ZERLOTTIN PAOLO</t>
  </si>
  <si>
    <t>AD0792</t>
  </si>
  <si>
    <t>CRISTOFORI GABRIELE</t>
  </si>
  <si>
    <t>AD0797</t>
  </si>
  <si>
    <t>GALLANI FAUSTO</t>
  </si>
  <si>
    <t>AD0786</t>
  </si>
  <si>
    <t>SASSANO ROCCO</t>
  </si>
  <si>
    <t>AD0664</t>
  </si>
  <si>
    <t>TRAPOLINO DONATA</t>
  </si>
  <si>
    <t>AD0725</t>
  </si>
  <si>
    <t>DACCO ALVARO</t>
  </si>
  <si>
    <t>AD0853</t>
  </si>
  <si>
    <t>CORREZZOLA TIZIANO</t>
  </si>
  <si>
    <t>AD1007</t>
  </si>
  <si>
    <t>ORLANDELLA GERARDO</t>
  </si>
  <si>
    <t>AD1005</t>
  </si>
  <si>
    <t>LORENZI SERGIO</t>
  </si>
  <si>
    <t>AD0980</t>
  </si>
  <si>
    <t>GARCIA OSCAR CABAIS</t>
  </si>
  <si>
    <t>AD0982</t>
  </si>
  <si>
    <t>GONZALES LEONARDO GATMAITAN</t>
  </si>
  <si>
    <t>AD0680</t>
  </si>
  <si>
    <t>MOSSO FILIPPO ALBERTO</t>
  </si>
  <si>
    <t>AD0896</t>
  </si>
  <si>
    <t xml:space="preserve">ALICATA CARMELA </t>
  </si>
  <si>
    <t>AD0708</t>
  </si>
  <si>
    <t>RICCEI MORENO</t>
  </si>
  <si>
    <t>AD0712</t>
  </si>
  <si>
    <t>RICCEI SERGIO</t>
  </si>
  <si>
    <t>AD1077</t>
  </si>
  <si>
    <t>MINNÌ FILIPPO</t>
  </si>
  <si>
    <t>AD1052</t>
  </si>
  <si>
    <t xml:space="preserve">GIOVANNETTI ROBERTO </t>
  </si>
  <si>
    <t>AD1055</t>
  </si>
  <si>
    <t>MARTUCCI ANGELO</t>
  </si>
  <si>
    <t>AA1272</t>
  </si>
  <si>
    <t>URBANIZZA MARIO</t>
  </si>
  <si>
    <t>AA1578</t>
  </si>
  <si>
    <t>GARILLI ANTONIO</t>
  </si>
  <si>
    <t>AA1782</t>
  </si>
  <si>
    <t>TAGLIARENI ROBERTO</t>
  </si>
  <si>
    <t>AA2533</t>
  </si>
  <si>
    <t>SERVADIO DARIO</t>
  </si>
  <si>
    <t>AA2659</t>
  </si>
  <si>
    <t>CORUZZI DANIELE</t>
  </si>
  <si>
    <t>AA3237</t>
  </si>
  <si>
    <t>LOCATELLI GRAZIA</t>
  </si>
  <si>
    <t>AA3278</t>
  </si>
  <si>
    <t>AZZARITO ANDREA</t>
  </si>
  <si>
    <t>AA4296</t>
  </si>
  <si>
    <t>FORMISANO STEFANIA</t>
  </si>
  <si>
    <t>AA4767</t>
  </si>
  <si>
    <t>DE PRA' BRUNO</t>
  </si>
  <si>
    <t>AA4889</t>
  </si>
  <si>
    <t>ZONCU CARLO</t>
  </si>
  <si>
    <t>AA8373</t>
  </si>
  <si>
    <t>SIMETTI CLAUDIO</t>
  </si>
  <si>
    <t>AA9626</t>
  </si>
  <si>
    <t>FELLETTI RENZO</t>
  </si>
  <si>
    <t>AB6556</t>
  </si>
  <si>
    <t>LATELLA ANTONINO</t>
  </si>
  <si>
    <t>AB7819</t>
  </si>
  <si>
    <t>SANTAMARIA GIUSEPPINA</t>
  </si>
  <si>
    <t>AC3345</t>
  </si>
  <si>
    <t>MIRAGLIA CALOGERO</t>
  </si>
  <si>
    <t>AC3346</t>
  </si>
  <si>
    <t>DI RELLA LUCIANO</t>
  </si>
  <si>
    <t>AC5585</t>
  </si>
  <si>
    <t>IMPARATO MARCELLO</t>
  </si>
  <si>
    <t>AD0509</t>
  </si>
  <si>
    <t>RAVIOLA GUIDO</t>
  </si>
  <si>
    <t>AD1035</t>
  </si>
  <si>
    <t>DESIMIO GIORGIO</t>
  </si>
  <si>
    <t>AA1163</t>
  </si>
  <si>
    <t>ZATTA GIULIO</t>
  </si>
  <si>
    <t>C</t>
  </si>
  <si>
    <t>AA1382</t>
  </si>
  <si>
    <t>BOTTAN ALBERTO</t>
  </si>
  <si>
    <t>AA1613</t>
  </si>
  <si>
    <t>GASLINI GIOVANNI</t>
  </si>
  <si>
    <t>AA1637</t>
  </si>
  <si>
    <t>TANGANELLI PAOLO</t>
  </si>
  <si>
    <t>AA1683</t>
  </si>
  <si>
    <t>MERIGO ROBERTO</t>
  </si>
  <si>
    <t>AA1715</t>
  </si>
  <si>
    <t>BILARDO ERRICO GIOVANNI</t>
  </si>
  <si>
    <t>AA1751</t>
  </si>
  <si>
    <t>SANDRI ROBERTO</t>
  </si>
  <si>
    <t>AA1795</t>
  </si>
  <si>
    <t>PRIMAVERA ROBERTO</t>
  </si>
  <si>
    <t>AA1857</t>
  </si>
  <si>
    <t>CASATI GIUSEPPE</t>
  </si>
  <si>
    <t>AA1878</t>
  </si>
  <si>
    <t>VAGLIA VITO</t>
  </si>
  <si>
    <t>AA1953</t>
  </si>
  <si>
    <t>MORANDINI G.ANTONIO</t>
  </si>
  <si>
    <t>AA2115</t>
  </si>
  <si>
    <t>CANTELE DIONISIO</t>
  </si>
  <si>
    <t>AA2118</t>
  </si>
  <si>
    <t>PERTEGATO GASTONE</t>
  </si>
  <si>
    <t>AA2128</t>
  </si>
  <si>
    <t>ROTONDARO CARMINE</t>
  </si>
  <si>
    <t>AA2146</t>
  </si>
  <si>
    <t>ZANCAN SILVANA</t>
  </si>
  <si>
    <t>AA2389</t>
  </si>
  <si>
    <t>RUSSO SEBASTIANO</t>
  </si>
  <si>
    <t>AA2395</t>
  </si>
  <si>
    <t>TURCHIARULO DINO</t>
  </si>
  <si>
    <t>AA2424</t>
  </si>
  <si>
    <t>AMENTA CIRINO</t>
  </si>
  <si>
    <t>AA2428</t>
  </si>
  <si>
    <t>MALAFRONTE PIETRO</t>
  </si>
  <si>
    <t>AA2571</t>
  </si>
  <si>
    <t>GUZZINATI BENITO</t>
  </si>
  <si>
    <t>AA2579</t>
  </si>
  <si>
    <t>CESARI FRANCO</t>
  </si>
  <si>
    <t>AA2587</t>
  </si>
  <si>
    <t>MANDRIOLI CARLO</t>
  </si>
  <si>
    <t>AA2592</t>
  </si>
  <si>
    <t>VENTURA LUCIANO</t>
  </si>
  <si>
    <t>AA2618</t>
  </si>
  <si>
    <t>DI DONFRANCESCO DANTE</t>
  </si>
  <si>
    <t>AA2621</t>
  </si>
  <si>
    <t>FRASCAROLI FRANCO</t>
  </si>
  <si>
    <t>AA2624</t>
  </si>
  <si>
    <t>SCHIERI FRANCESCO</t>
  </si>
  <si>
    <t>AA2626</t>
  </si>
  <si>
    <t>DI DONFRANCESCO VITO</t>
  </si>
  <si>
    <t>AA2644</t>
  </si>
  <si>
    <t>MARMOCCHI MARIO</t>
  </si>
  <si>
    <t>AA2714</t>
  </si>
  <si>
    <t>ZAPPATERRA ALDER</t>
  </si>
  <si>
    <t>AA2817</t>
  </si>
  <si>
    <t>BONORA GIANNI</t>
  </si>
  <si>
    <t>AA3192</t>
  </si>
  <si>
    <t>CREPALDI GIOVANNI</t>
  </si>
  <si>
    <t>AA3418</t>
  </si>
  <si>
    <t>BRIGANTI AURELIO</t>
  </si>
  <si>
    <t>AA3424</t>
  </si>
  <si>
    <t>GUARIGLIA SABATO</t>
  </si>
  <si>
    <t>AA3426</t>
  </si>
  <si>
    <t>NANNI AURELIANO</t>
  </si>
  <si>
    <t>AA3437</t>
  </si>
  <si>
    <t>ONOFRI GILBERTO</t>
  </si>
  <si>
    <t>AA3497</t>
  </si>
  <si>
    <t>SASSI GRAZIANO</t>
  </si>
  <si>
    <t>AA3627</t>
  </si>
  <si>
    <t>TRONCHI NADIR</t>
  </si>
  <si>
    <t>AA3659</t>
  </si>
  <si>
    <t>BENEVENTO LUCIANO</t>
  </si>
  <si>
    <t>AA3666</t>
  </si>
  <si>
    <t>GAGLIARDI FRANCESCO</t>
  </si>
  <si>
    <t>AA3695</t>
  </si>
  <si>
    <t>FABI MASSIMO</t>
  </si>
  <si>
    <t>AA3794</t>
  </si>
  <si>
    <t>MASSACCESI BRUNO</t>
  </si>
  <si>
    <t>AA3798</t>
  </si>
  <si>
    <t>CAPOZZI BRUNO</t>
  </si>
  <si>
    <t>AA3862</t>
  </si>
  <si>
    <t>BIONDO ANTONINO</t>
  </si>
  <si>
    <t>AA3864</t>
  </si>
  <si>
    <t>DE CONCILIIS UMBERTO</t>
  </si>
  <si>
    <t>AA3942</t>
  </si>
  <si>
    <t>COPPA ARMANDO</t>
  </si>
  <si>
    <t>AA4126</t>
  </si>
  <si>
    <t>DIOTALLEVI ALFREDO</t>
  </si>
  <si>
    <t>AA4131</t>
  </si>
  <si>
    <t>GIORGI MAURIZIO</t>
  </si>
  <si>
    <t>AA4133</t>
  </si>
  <si>
    <t>MARENZONI EMILIO</t>
  </si>
  <si>
    <t>AA4142</t>
  </si>
  <si>
    <t>QUONDAMCARLO LUCIANO</t>
  </si>
  <si>
    <t>AA4192</t>
  </si>
  <si>
    <t>BITTO TOMMASO</t>
  </si>
  <si>
    <t>AA4194</t>
  </si>
  <si>
    <t>DARIO ELVA</t>
  </si>
  <si>
    <t>AA4199</t>
  </si>
  <si>
    <t>NESPOLI DOMENICO</t>
  </si>
  <si>
    <t>AA4249</t>
  </si>
  <si>
    <t>TESSA GIANCARLO</t>
  </si>
  <si>
    <t>AA4281</t>
  </si>
  <si>
    <t>DI GIALLORENZO GIANNA</t>
  </si>
  <si>
    <t>AA4286</t>
  </si>
  <si>
    <t>TRAINA SILVANO</t>
  </si>
  <si>
    <t>AA4288</t>
  </si>
  <si>
    <t>BATTAGLIA LUIGI</t>
  </si>
  <si>
    <t>AA4291</t>
  </si>
  <si>
    <t>CAPPARUCCI ERNESTO</t>
  </si>
  <si>
    <t>AA4292</t>
  </si>
  <si>
    <t>COLOGNATO ALBERTO</t>
  </si>
  <si>
    <t>AA4311</t>
  </si>
  <si>
    <t>MARSILI MARCELLO</t>
  </si>
  <si>
    <t>AA4317</t>
  </si>
  <si>
    <t>TONELLI SAVERIO</t>
  </si>
  <si>
    <t>AA4331</t>
  </si>
  <si>
    <t>BOCCATO CORRADO</t>
  </si>
  <si>
    <t>AA4332</t>
  </si>
  <si>
    <t>CAFFARATTI BARTOLOMEO</t>
  </si>
  <si>
    <t>AA4369</t>
  </si>
  <si>
    <t>BONASIA GINO</t>
  </si>
  <si>
    <t>AA4415</t>
  </si>
  <si>
    <t>PIGNATARO GIUSEPPE</t>
  </si>
  <si>
    <t>AA4426</t>
  </si>
  <si>
    <t>RUSSO ERNESTO</t>
  </si>
  <si>
    <t>AA4431</t>
  </si>
  <si>
    <t>PIOVANO LUISANNA</t>
  </si>
  <si>
    <t>AA4497</t>
  </si>
  <si>
    <t>SAVOCA CARMELO</t>
  </si>
  <si>
    <t>AA4512</t>
  </si>
  <si>
    <t>FRAIOLI LUCA</t>
  </si>
  <si>
    <t>AA4548</t>
  </si>
  <si>
    <t>CAPOCACCIA GIULIANO</t>
  </si>
  <si>
    <t>AA4595</t>
  </si>
  <si>
    <t>BADOLATI ERNESTO</t>
  </si>
  <si>
    <t>AA4615</t>
  </si>
  <si>
    <t>DI CLEMENTI BASILIO</t>
  </si>
  <si>
    <t>AA4637</t>
  </si>
  <si>
    <t>PASCOTTO GIUSEPPE</t>
  </si>
  <si>
    <t>AA4642</t>
  </si>
  <si>
    <t>PISANO SALVATORE</t>
  </si>
  <si>
    <t>AA4648</t>
  </si>
  <si>
    <t>MAUTONE GENNARO</t>
  </si>
  <si>
    <t>AA4656</t>
  </si>
  <si>
    <t>PRISCO MICHELE</t>
  </si>
  <si>
    <t>AA4675</t>
  </si>
  <si>
    <t>CESIRO GUSTAVO</t>
  </si>
  <si>
    <t>AA4687</t>
  </si>
  <si>
    <t>MONTANINO ITALO</t>
  </si>
  <si>
    <t>AA4758</t>
  </si>
  <si>
    <t>QUARANTA CARLO</t>
  </si>
  <si>
    <t>AA4763</t>
  </si>
  <si>
    <t>OCCHIUZZI RENATO</t>
  </si>
  <si>
    <t>AA4777</t>
  </si>
  <si>
    <t>COLLETTINI GIUSEPPINA</t>
  </si>
  <si>
    <t>AA4846</t>
  </si>
  <si>
    <t>CAPOBIANCHI ANGELO</t>
  </si>
  <si>
    <t>AA4864</t>
  </si>
  <si>
    <t>DE FILIPPI RODOLFO</t>
  </si>
  <si>
    <t>AA4883</t>
  </si>
  <si>
    <t>BETTACCHI ALFREDO</t>
  </si>
  <si>
    <t>AA4971</t>
  </si>
  <si>
    <t>ABBATE MASSIMO</t>
  </si>
  <si>
    <t>AA4982</t>
  </si>
  <si>
    <t>ALY RONDAN</t>
  </si>
  <si>
    <t>AA5277</t>
  </si>
  <si>
    <t>NOSCHESE CARMINE LINO</t>
  </si>
  <si>
    <t>AA5294</t>
  </si>
  <si>
    <t>SCAVELLA GIUSEPPE</t>
  </si>
  <si>
    <t>AA5367</t>
  </si>
  <si>
    <t>DELLA TORRE LUIGI</t>
  </si>
  <si>
    <t>AA5369</t>
  </si>
  <si>
    <t>GORTANA GIOVANNI</t>
  </si>
  <si>
    <t>AA5372</t>
  </si>
  <si>
    <t>BUSCIANTELLA RICCI CARLO</t>
  </si>
  <si>
    <t>AA5375</t>
  </si>
  <si>
    <t>SCOTTI LIVIO</t>
  </si>
  <si>
    <t>AA5434</t>
  </si>
  <si>
    <t>LANDORNO LAURO</t>
  </si>
  <si>
    <t>AA5558</t>
  </si>
  <si>
    <t>RESCAZZI VITTORE</t>
  </si>
  <si>
    <t>AA5579</t>
  </si>
  <si>
    <t>PETTILLO FRANCESCO</t>
  </si>
  <si>
    <t>AA5631</t>
  </si>
  <si>
    <t>GARGANO FERNANDO</t>
  </si>
  <si>
    <t>AA5668</t>
  </si>
  <si>
    <t>VARRIALE ETTORE</t>
  </si>
  <si>
    <t>AA5815</t>
  </si>
  <si>
    <t>AMADORI RINALDO</t>
  </si>
  <si>
    <t>AA5865</t>
  </si>
  <si>
    <t>MURAROTTO RENATO</t>
  </si>
  <si>
    <t>AA5936</t>
  </si>
  <si>
    <t>EMILIANO GIUSEPPE</t>
  </si>
  <si>
    <t>AA5976</t>
  </si>
  <si>
    <t>SORGENTE LUIGI</t>
  </si>
  <si>
    <t>AA5977</t>
  </si>
  <si>
    <t>INTINI ROSA MARIA</t>
  </si>
  <si>
    <t>AA6141</t>
  </si>
  <si>
    <t>PALAZZI MARIO</t>
  </si>
  <si>
    <t>AA6249</t>
  </si>
  <si>
    <t>CAGNA GIOVANNI</t>
  </si>
  <si>
    <t>AA6356</t>
  </si>
  <si>
    <t>GIRELLA GIUSEPPE</t>
  </si>
  <si>
    <t>AA6359</t>
  </si>
  <si>
    <t>VIGNOLA LILIANA</t>
  </si>
  <si>
    <t>AA6379</t>
  </si>
  <si>
    <t>MENCARONI FRANCESCO</t>
  </si>
  <si>
    <t>AA6381</t>
  </si>
  <si>
    <t>PURCHIARONI UGO</t>
  </si>
  <si>
    <t>AA6424</t>
  </si>
  <si>
    <t>MARCHINI CLAUDIO</t>
  </si>
  <si>
    <t>AA6489</t>
  </si>
  <si>
    <t>SERRANI UMBERTO</t>
  </si>
  <si>
    <t>AA6531</t>
  </si>
  <si>
    <t>ZACCARIA OSVALDO</t>
  </si>
  <si>
    <t>AA6561</t>
  </si>
  <si>
    <t>GENTILINI PAOLO</t>
  </si>
  <si>
    <t>AA6567</t>
  </si>
  <si>
    <t>STIPA GIANCARLO</t>
  </si>
  <si>
    <t>AA6678</t>
  </si>
  <si>
    <t>BORETTINI ERIO</t>
  </si>
  <si>
    <t>AA6682</t>
  </si>
  <si>
    <t>CAVALCABUE GUIDO</t>
  </si>
  <si>
    <t>AA6828</t>
  </si>
  <si>
    <t>GENTILE CARLO</t>
  </si>
  <si>
    <t>AA6911</t>
  </si>
  <si>
    <t>FIORENTIN LORENZO</t>
  </si>
  <si>
    <t>AA7393</t>
  </si>
  <si>
    <t>BELLOMONTE ROSARIO</t>
  </si>
  <si>
    <t>AA7397</t>
  </si>
  <si>
    <t>VELLA VINCENZO</t>
  </si>
  <si>
    <t>AA7529</t>
  </si>
  <si>
    <t>PICONE GIOVANNI</t>
  </si>
  <si>
    <t>AA7541</t>
  </si>
  <si>
    <t>MERCANTI MARIO</t>
  </si>
  <si>
    <t>AA7547</t>
  </si>
  <si>
    <t>MANGANO SALVATORE</t>
  </si>
  <si>
    <t>AA7628</t>
  </si>
  <si>
    <t>TARALLO TOMMASO</t>
  </si>
  <si>
    <t>AA7846</t>
  </si>
  <si>
    <t>BONSIGNORE GIUSEPPE</t>
  </si>
  <si>
    <t>AA7851</t>
  </si>
  <si>
    <t>MONCADA SALVATORE</t>
  </si>
  <si>
    <t>AA8194</t>
  </si>
  <si>
    <t>GAMBERINI ROBERTO</t>
  </si>
  <si>
    <t>AA8331</t>
  </si>
  <si>
    <t>LOFFREDO SILVIO</t>
  </si>
  <si>
    <t>AA8353</t>
  </si>
  <si>
    <t>ALBERGHINI LUCIO</t>
  </si>
  <si>
    <t>AA8449</t>
  </si>
  <si>
    <t>NERI ANGELO</t>
  </si>
  <si>
    <t>AA8461</t>
  </si>
  <si>
    <t>BARBONI FERDINANDO</t>
  </si>
  <si>
    <t>AA8464</t>
  </si>
  <si>
    <t>DE GRANDI RENATO</t>
  </si>
  <si>
    <t>AA8465</t>
  </si>
  <si>
    <t>FRANCIONI ALBERTO</t>
  </si>
  <si>
    <t>AA8471</t>
  </si>
  <si>
    <t>VIRGILI DOMENICO</t>
  </si>
  <si>
    <t>AA8498</t>
  </si>
  <si>
    <t>PERINI MARGHERITA</t>
  </si>
  <si>
    <t>AA8532</t>
  </si>
  <si>
    <t>MASETTI LORIS</t>
  </si>
  <si>
    <t>AA8587</t>
  </si>
  <si>
    <t>CHIODI MAURIZIO</t>
  </si>
  <si>
    <t>AA8665</t>
  </si>
  <si>
    <t>MURE' PIETRO</t>
  </si>
  <si>
    <t>AA8666</t>
  </si>
  <si>
    <t>FIPALDINI PAOLO</t>
  </si>
  <si>
    <t>AA8725</t>
  </si>
  <si>
    <t>CAMPESI LUIGI</t>
  </si>
  <si>
    <t>AA8946</t>
  </si>
  <si>
    <t>PUCA MASSIMO</t>
  </si>
  <si>
    <t>AA8976</t>
  </si>
  <si>
    <t>LAGOMARSINO MARIO</t>
  </si>
  <si>
    <t>AA8994</t>
  </si>
  <si>
    <t>SCIALLA ALFREDO</t>
  </si>
  <si>
    <t>AA9684</t>
  </si>
  <si>
    <t>VIGANI ANTONIO</t>
  </si>
  <si>
    <t>AA9685</t>
  </si>
  <si>
    <t>CONTESTABILE ROSARIO</t>
  </si>
  <si>
    <t>AA9773</t>
  </si>
  <si>
    <t>BELLINI SERGIO</t>
  </si>
  <si>
    <t>AA9831</t>
  </si>
  <si>
    <t>STRAZZELLA ROCCO</t>
  </si>
  <si>
    <t>AB1138</t>
  </si>
  <si>
    <t>MERLI GIOVANNI</t>
  </si>
  <si>
    <t>AB1211</t>
  </si>
  <si>
    <t>COLAPINTO FRANCO</t>
  </si>
  <si>
    <t>AB1226</t>
  </si>
  <si>
    <t>SANTOMAURO PIETRO</t>
  </si>
  <si>
    <t>AB1974</t>
  </si>
  <si>
    <t>DI PINTO GIOVANNI</t>
  </si>
  <si>
    <t>AB2215</t>
  </si>
  <si>
    <t>PALLOTTINO LEONARDO</t>
  </si>
  <si>
    <t>AB2229</t>
  </si>
  <si>
    <t>BELLINA MAURO</t>
  </si>
  <si>
    <t>AB2232</t>
  </si>
  <si>
    <t>MALU CLAUDIO</t>
  </si>
  <si>
    <t>AB2373</t>
  </si>
  <si>
    <t>MAURI GIANFRANCO</t>
  </si>
  <si>
    <t>AB2435</t>
  </si>
  <si>
    <t>BELLUSCI SUSANNA</t>
  </si>
  <si>
    <t>AB4545</t>
  </si>
  <si>
    <t>PETRICCA LORENZO</t>
  </si>
  <si>
    <t>AB4865</t>
  </si>
  <si>
    <t>SCAIOLI ADRIANO</t>
  </si>
  <si>
    <t>AB5799</t>
  </si>
  <si>
    <t>ERCOLI MARIO</t>
  </si>
  <si>
    <t>AB6386</t>
  </si>
  <si>
    <t>SETTIMIO ALDO</t>
  </si>
  <si>
    <t>AB6456</t>
  </si>
  <si>
    <t>PITTA DOMENICO</t>
  </si>
  <si>
    <t>AB6993</t>
  </si>
  <si>
    <t>GODIO ROBERTO</t>
  </si>
  <si>
    <t>AB7519</t>
  </si>
  <si>
    <t>BOARIN CARLO</t>
  </si>
  <si>
    <t>AB7521</t>
  </si>
  <si>
    <t>BOARIN FERDINANDO</t>
  </si>
  <si>
    <t>AB8296</t>
  </si>
  <si>
    <t>FERRARO FRANCESCO</t>
  </si>
  <si>
    <t>AB8453</t>
  </si>
  <si>
    <t>LORETI MARINO</t>
  </si>
  <si>
    <t>AB8523</t>
  </si>
  <si>
    <t>ALLA FERNANDO AUSTRIA</t>
  </si>
  <si>
    <t>AB8537</t>
  </si>
  <si>
    <t>PACITTI PASQUALE</t>
  </si>
  <si>
    <t>AB8562</t>
  </si>
  <si>
    <t>TRAVASCIO AURELIO</t>
  </si>
  <si>
    <t>AB8719</t>
  </si>
  <si>
    <t>FANIZZA NICOLA</t>
  </si>
  <si>
    <t>AB8725</t>
  </si>
  <si>
    <t>ASSELTA NICOLA</t>
  </si>
  <si>
    <t>AB9353</t>
  </si>
  <si>
    <t>ROCCHETTI ROBERTO</t>
  </si>
  <si>
    <t>AB9567</t>
  </si>
  <si>
    <t>ALBELTARO GIAN CARLO</t>
  </si>
  <si>
    <t>AB9663</t>
  </si>
  <si>
    <t>AB9923</t>
  </si>
  <si>
    <t>VIGHI ANGELO</t>
  </si>
  <si>
    <t>AC1133</t>
  </si>
  <si>
    <t>ANDERLINI GABRIELE</t>
  </si>
  <si>
    <t>AC1138</t>
  </si>
  <si>
    <t>DAL MONTE CARLO</t>
  </si>
  <si>
    <t>AC1165</t>
  </si>
  <si>
    <t>ROMAGNUOLO SILVIO</t>
  </si>
  <si>
    <t>AC1275</t>
  </si>
  <si>
    <t>VERZE PIO</t>
  </si>
  <si>
    <t>AC1523</t>
  </si>
  <si>
    <t>LA MANTIA DIEGO</t>
  </si>
  <si>
    <t>AC1579</t>
  </si>
  <si>
    <t>BRUNATI LUIGI</t>
  </si>
  <si>
    <t>AC1581</t>
  </si>
  <si>
    <t>DEROSA ANTONIO</t>
  </si>
  <si>
    <t>AC1713</t>
  </si>
  <si>
    <t>TACCHI SERGIO</t>
  </si>
  <si>
    <t>AC1963</t>
  </si>
  <si>
    <t>QUINTIERI LUIGI ANTONIO</t>
  </si>
  <si>
    <t>AC2127</t>
  </si>
  <si>
    <t>RANIA MARIO</t>
  </si>
  <si>
    <t>AC2338</t>
  </si>
  <si>
    <t>LITTERA BRUNO</t>
  </si>
  <si>
    <t>AC2452</t>
  </si>
  <si>
    <t>NARDONE RENATO</t>
  </si>
  <si>
    <t>AC2994</t>
  </si>
  <si>
    <t>GATTULLO MARIA</t>
  </si>
  <si>
    <t>AC3318</t>
  </si>
  <si>
    <t>GRIMALDI MASSIMO</t>
  </si>
  <si>
    <t>AC3347</t>
  </si>
  <si>
    <t>PARENTI PAOLO</t>
  </si>
  <si>
    <t>AC3796</t>
  </si>
  <si>
    <t>BERNASCONI ETTORE</t>
  </si>
  <si>
    <t>AC4663</t>
  </si>
  <si>
    <t>GARUTTI ANTONIO</t>
  </si>
  <si>
    <t>AC5113</t>
  </si>
  <si>
    <t>ANDREOLI RENATO</t>
  </si>
  <si>
    <t>AC5151</t>
  </si>
  <si>
    <t>DE VITO CIRO</t>
  </si>
  <si>
    <t>AC5163</t>
  </si>
  <si>
    <t>ALBERINO ANGELA</t>
  </si>
  <si>
    <t>AC5179</t>
  </si>
  <si>
    <t>PIPITONE GIUSEPPE</t>
  </si>
  <si>
    <t>AC5255</t>
  </si>
  <si>
    <t>AGOSTINO FRANCESCO</t>
  </si>
  <si>
    <t>AC5389</t>
  </si>
  <si>
    <t>AURELI ALFONSO</t>
  </si>
  <si>
    <t>AC5587</t>
  </si>
  <si>
    <t>SCARFIELLO MARIA</t>
  </si>
  <si>
    <t>AC5815</t>
  </si>
  <si>
    <t>CAVALIERI GIORGIO</t>
  </si>
  <si>
    <t>AC6223</t>
  </si>
  <si>
    <t>ROCCO ANTONIO</t>
  </si>
  <si>
    <t>AC6548</t>
  </si>
  <si>
    <t>GULINELLI SERGIO</t>
  </si>
  <si>
    <t>AC6691</t>
  </si>
  <si>
    <t>GIACOBBE PAOLO</t>
  </si>
  <si>
    <t>AC6692</t>
  </si>
  <si>
    <t>SULPIZI MAURO</t>
  </si>
  <si>
    <t>AC6742</t>
  </si>
  <si>
    <t>PACE PIERLUIGI</t>
  </si>
  <si>
    <t>AC6868</t>
  </si>
  <si>
    <t>DAGNINO MARCELLO</t>
  </si>
  <si>
    <t>AD0060</t>
  </si>
  <si>
    <t>SONNESA GUIDO</t>
  </si>
  <si>
    <t>AD0027</t>
  </si>
  <si>
    <t>RENON LUCIANO</t>
  </si>
  <si>
    <t>AD0176</t>
  </si>
  <si>
    <t>ZANCHI' GIUSEPPE SIMONE</t>
  </si>
  <si>
    <t>AD0281</t>
  </si>
  <si>
    <t>GE ALBERTO</t>
  </si>
  <si>
    <t>AD0324</t>
  </si>
  <si>
    <t>BRUNO BRUNI</t>
  </si>
  <si>
    <t>AD0733</t>
  </si>
  <si>
    <t>CARUSO FRANCESCO</t>
  </si>
  <si>
    <t>AD0790</t>
  </si>
  <si>
    <t>PIFFANELLI ROBERTO</t>
  </si>
  <si>
    <t>AD0791</t>
  </si>
  <si>
    <t xml:space="preserve">VECCHI LORIS </t>
  </si>
  <si>
    <t>AD0900</t>
  </si>
  <si>
    <t>CARUSO DARIO</t>
  </si>
  <si>
    <t>AD0679</t>
  </si>
  <si>
    <t>RICCIARDELLI MARIO</t>
  </si>
  <si>
    <t>AD0710</t>
  </si>
  <si>
    <t>ZANTONINI COSIMO</t>
  </si>
  <si>
    <t>AD0711</t>
  </si>
  <si>
    <t xml:space="preserve">GARGIULO FRANCESCA </t>
  </si>
  <si>
    <t>AD1057</t>
  </si>
  <si>
    <t>PASTORE SAVINO</t>
  </si>
  <si>
    <t>AD1053</t>
  </si>
  <si>
    <t>LAVEZZARI CARLO</t>
  </si>
  <si>
    <t>AD1406</t>
  </si>
  <si>
    <t>PAOLOZZI PAOLO</t>
  </si>
  <si>
    <t>AA1594</t>
  </si>
  <si>
    <t>FERRAZZI ATTILIO</t>
  </si>
  <si>
    <t>AA2631</t>
  </si>
  <si>
    <t>SIMONAZZI IVAN</t>
  </si>
  <si>
    <t>AA4672</t>
  </si>
  <si>
    <t>APREA ANTONIO</t>
  </si>
  <si>
    <t>AA4697</t>
  </si>
  <si>
    <t>VANZO CORRADO</t>
  </si>
  <si>
    <t>AA8663</t>
  </si>
  <si>
    <t>MILITTO ALBERTO</t>
  </si>
  <si>
    <t>AB5453</t>
  </si>
  <si>
    <t>CATANZARO ANTONIO</t>
  </si>
  <si>
    <t>CAMPIONATO ITALIANO SENIORES</t>
  </si>
  <si>
    <t>Specialità:</t>
  </si>
  <si>
    <t>SINGOLO</t>
  </si>
  <si>
    <t>Dal:</t>
  </si>
  <si>
    <t>Al:</t>
  </si>
  <si>
    <t>Bowling:</t>
  </si>
  <si>
    <t>Organiz.</t>
  </si>
  <si>
    <t>F.I.S.B.</t>
  </si>
  <si>
    <t>POS.</t>
  </si>
  <si>
    <t>ASSOCIAZIONE</t>
  </si>
  <si>
    <t>TESS.</t>
  </si>
  <si>
    <t>ATLETA</t>
  </si>
  <si>
    <t>CAT.</t>
  </si>
  <si>
    <t>HDP</t>
  </si>
  <si>
    <t>PART.</t>
  </si>
  <si>
    <t>SCRATCH</t>
  </si>
  <si>
    <t>TOTALE</t>
  </si>
  <si>
    <t>MEDIA</t>
  </si>
  <si>
    <t>HDP ETA'</t>
  </si>
  <si>
    <t>DOPPIO</t>
  </si>
  <si>
    <t>HDP Età</t>
  </si>
  <si>
    <t>TOTALE TEAM</t>
  </si>
  <si>
    <t>TRIS</t>
  </si>
  <si>
    <t>ALL EVENTS</t>
  </si>
  <si>
    <t>TOTALE ALL_EVENTS</t>
  </si>
  <si>
    <t>TESS</t>
  </si>
  <si>
    <t>TESSERA</t>
  </si>
  <si>
    <t>HDC ETA'</t>
  </si>
  <si>
    <t>TOT + HDC</t>
  </si>
  <si>
    <t>Classifica Maschile Fascia A</t>
  </si>
  <si>
    <t>Classifica maschile Fascia B</t>
  </si>
  <si>
    <t>Classifica maschile Fascia C</t>
  </si>
  <si>
    <t>CLASSIFICA maschile FASCIA a</t>
  </si>
  <si>
    <t>CLASSIFICA maschile tris</t>
  </si>
  <si>
    <t>CLASSIFICA ALL EVENTS maschile FASCIA a</t>
  </si>
  <si>
    <t>CLASSIFICA ALL EVENTS maschile FASCIA B</t>
  </si>
  <si>
    <t>CLASSIFICA ALL EVENTS maschile FASCIA c</t>
  </si>
  <si>
    <t>AA3435</t>
  </si>
  <si>
    <t>DEL VECCHIO SANTE</t>
  </si>
  <si>
    <t>Ronta Blues</t>
  </si>
  <si>
    <t>MASTERS</t>
  </si>
  <si>
    <t>Casalecchio (BO)</t>
  </si>
  <si>
    <t>ABBUONI</t>
  </si>
  <si>
    <t>FINALE</t>
  </si>
  <si>
    <t>Classifica FINALE Masters maschile Fascia A</t>
  </si>
  <si>
    <t>Classifica FINALE Masters maschile Fascia B</t>
  </si>
  <si>
    <t>Classifica FINALE masters maschile Fascia C</t>
  </si>
  <si>
    <t>S.LAZZARO</t>
  </si>
  <si>
    <t>CLASSIFICA maschile FASCIA B</t>
  </si>
  <si>
    <t>CLASSIFICA maschile FASCIA C</t>
  </si>
  <si>
    <t>San Lazzaro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</si>
</sst>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name val="Castellar"/>
      <family val="1"/>
    </font>
    <font>
      <b/>
      <sz val="10"/>
      <name val="Arial"/>
      <family val="2"/>
    </font>
    <font>
      <b/>
      <sz val="12"/>
      <name val="Arial"/>
      <family val="2"/>
    </font>
    <font>
      <sz val="16"/>
      <name val="Castellar"/>
      <family val="1"/>
    </font>
    <font>
      <b/>
      <sz val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23"/>
      <name val="Arial"/>
      <family val="2"/>
    </font>
    <font>
      <sz val="8"/>
      <name val="Tahoma"/>
      <family val="2"/>
    </font>
    <font>
      <b/>
      <sz val="72"/>
      <color indexed="49"/>
      <name val="Calibri"/>
      <family val="0"/>
    </font>
    <font>
      <b/>
      <sz val="54"/>
      <color indexed="49"/>
      <name val="Calibri"/>
      <family val="0"/>
    </font>
    <font>
      <b/>
      <sz val="36"/>
      <color indexed="14"/>
      <name val="Calibri"/>
      <family val="0"/>
    </font>
    <font>
      <b/>
      <sz val="36"/>
      <color indexed="30"/>
      <name val="Calibri"/>
      <family val="0"/>
    </font>
    <font>
      <sz val="36"/>
      <color indexed="30"/>
      <name val="Calibri"/>
      <family val="0"/>
    </font>
    <font>
      <b/>
      <sz val="54"/>
      <color indexed="30"/>
      <name val="Calibri"/>
      <family val="0"/>
    </font>
    <font>
      <b/>
      <sz val="28"/>
      <color indexed="30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rgb="FF666666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>
        <color indexed="51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theme="3" tint="0.3999499976634979"/>
      </bottom>
    </border>
    <border>
      <left style="double">
        <color theme="3" tint="0.3999499976634979"/>
      </left>
      <right style="medium"/>
      <top/>
      <bottom/>
    </border>
    <border>
      <left>
        <color indexed="63"/>
      </left>
      <right>
        <color indexed="63"/>
      </right>
      <top style="double">
        <color theme="3" tint="0.3999499976634979"/>
      </top>
      <bottom>
        <color indexed="63"/>
      </bottom>
    </border>
    <border>
      <left style="medium"/>
      <right style="double">
        <color theme="3" tint="0.3999499976634979"/>
      </right>
      <top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51"/>
      </left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3" fontId="4" fillId="33" borderId="19" xfId="0" applyNumberFormat="1" applyFont="1" applyFill="1" applyBorder="1" applyAlignment="1">
      <alignment horizontal="right"/>
    </xf>
    <xf numFmtId="0" fontId="4" fillId="34" borderId="20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1" fontId="7" fillId="34" borderId="20" xfId="0" applyNumberFormat="1" applyFont="1" applyFill="1" applyBorder="1" applyAlignment="1">
      <alignment horizontal="center" vertical="center" wrapText="1"/>
    </xf>
    <xf numFmtId="3" fontId="7" fillId="34" borderId="18" xfId="0" applyNumberFormat="1" applyFont="1" applyFill="1" applyBorder="1" applyAlignment="1">
      <alignment horizontal="center" vertical="center"/>
    </xf>
    <xf numFmtId="2" fontId="7" fillId="34" borderId="18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1" fontId="8" fillId="0" borderId="20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55" fillId="0" borderId="23" xfId="0" applyFont="1" applyBorder="1" applyAlignment="1">
      <alignment/>
    </xf>
    <xf numFmtId="0" fontId="56" fillId="0" borderId="18" xfId="0" applyFont="1" applyBorder="1" applyAlignment="1">
      <alignment horizontal="left"/>
    </xf>
    <xf numFmtId="0" fontId="0" fillId="0" borderId="0" xfId="0" applyAlignment="1">
      <alignment/>
    </xf>
    <xf numFmtId="0" fontId="55" fillId="0" borderId="23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5" fillId="0" borderId="24" xfId="0" applyFont="1" applyBorder="1" applyAlignment="1">
      <alignment/>
    </xf>
    <xf numFmtId="14" fontId="56" fillId="0" borderId="25" xfId="0" applyNumberFormat="1" applyFont="1" applyBorder="1" applyAlignment="1">
      <alignment horizontal="left"/>
    </xf>
    <xf numFmtId="0" fontId="56" fillId="0" borderId="18" xfId="0" applyNumberFormat="1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wrapText="1"/>
    </xf>
    <xf numFmtId="3" fontId="4" fillId="33" borderId="26" xfId="0" applyNumberFormat="1" applyFont="1" applyFill="1" applyBorder="1" applyAlignment="1">
      <alignment horizontal="right"/>
    </xf>
    <xf numFmtId="0" fontId="4" fillId="34" borderId="18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 wrapText="1"/>
    </xf>
    <xf numFmtId="1" fontId="7" fillId="34" borderId="18" xfId="0" applyNumberFormat="1" applyFont="1" applyFill="1" applyBorder="1" applyAlignment="1">
      <alignment horizontal="center" vertical="center" wrapText="1"/>
    </xf>
    <xf numFmtId="3" fontId="7" fillId="34" borderId="20" xfId="0" applyNumberFormat="1" applyFont="1" applyFill="1" applyBorder="1" applyAlignment="1">
      <alignment horizontal="center" vertical="center"/>
    </xf>
    <xf numFmtId="3" fontId="7" fillId="34" borderId="20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1" fontId="11" fillId="0" borderId="27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1" fontId="11" fillId="0" borderId="21" xfId="0" applyNumberFormat="1" applyFont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1" fontId="11" fillId="0" borderId="29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1" fontId="11" fillId="0" borderId="20" xfId="0" applyNumberFormat="1" applyFont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1" fontId="8" fillId="0" borderId="27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" fontId="8" fillId="0" borderId="21" xfId="0" applyNumberFormat="1" applyFont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1" fontId="8" fillId="0" borderId="3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" fontId="8" fillId="0" borderId="29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2" fillId="0" borderId="21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8" fillId="0" borderId="3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2" fontId="8" fillId="0" borderId="33" xfId="0" applyNumberFormat="1" applyFont="1" applyBorder="1" applyAlignment="1">
      <alignment horizontal="center" vertical="center"/>
    </xf>
    <xf numFmtId="3" fontId="8" fillId="0" borderId="34" xfId="0" applyNumberFormat="1" applyFont="1" applyBorder="1" applyAlignment="1">
      <alignment horizontal="center" vertical="center"/>
    </xf>
    <xf numFmtId="2" fontId="8" fillId="0" borderId="35" xfId="0" applyNumberFormat="1" applyFont="1" applyBorder="1" applyAlignment="1">
      <alignment horizontal="center" vertical="center"/>
    </xf>
    <xf numFmtId="3" fontId="8" fillId="0" borderId="36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3" fontId="8" fillId="0" borderId="37" xfId="0" applyNumberFormat="1" applyFont="1" applyBorder="1" applyAlignment="1">
      <alignment horizontal="center" vertical="center"/>
    </xf>
    <xf numFmtId="3" fontId="8" fillId="0" borderId="27" xfId="0" applyNumberFormat="1" applyFont="1" applyBorder="1" applyAlignment="1">
      <alignment horizontal="center" vertical="center"/>
    </xf>
    <xf numFmtId="3" fontId="8" fillId="0" borderId="38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3" fontId="8" fillId="0" borderId="29" xfId="0" applyNumberFormat="1" applyFont="1" applyBorder="1" applyAlignment="1">
      <alignment horizontal="center" vertical="center"/>
    </xf>
    <xf numFmtId="2" fontId="8" fillId="0" borderId="39" xfId="0" applyNumberFormat="1" applyFont="1" applyBorder="1" applyAlignment="1">
      <alignment horizontal="center" vertical="center"/>
    </xf>
    <xf numFmtId="0" fontId="13" fillId="0" borderId="20" xfId="0" applyFont="1" applyFill="1" applyBorder="1" applyAlignment="1">
      <alignment vertical="center"/>
    </xf>
    <xf numFmtId="0" fontId="8" fillId="0" borderId="20" xfId="0" applyFont="1" applyBorder="1" applyAlignment="1">
      <alignment vertical="center"/>
    </xf>
    <xf numFmtId="3" fontId="8" fillId="0" borderId="29" xfId="0" applyNumberFormat="1" applyFont="1" applyBorder="1" applyAlignment="1" quotePrefix="1">
      <alignment horizontal="center" vertical="center"/>
    </xf>
    <xf numFmtId="0" fontId="13" fillId="0" borderId="20" xfId="0" applyFont="1" applyBorder="1" applyAlignment="1">
      <alignment vertical="center"/>
    </xf>
    <xf numFmtId="0" fontId="13" fillId="0" borderId="20" xfId="0" applyFont="1" applyBorder="1" applyAlignment="1">
      <alignment horizontal="left" vertical="center"/>
    </xf>
    <xf numFmtId="0" fontId="8" fillId="0" borderId="20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3" fontId="8" fillId="0" borderId="36" xfId="0" applyNumberFormat="1" applyFont="1" applyBorder="1" applyAlignment="1" quotePrefix="1">
      <alignment horizontal="center" vertical="center"/>
    </xf>
    <xf numFmtId="0" fontId="13" fillId="0" borderId="21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13" fillId="0" borderId="18" xfId="0" applyFont="1" applyBorder="1" applyAlignment="1">
      <alignment horizontal="left" vertical="center"/>
    </xf>
    <xf numFmtId="0" fontId="7" fillId="34" borderId="18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18" xfId="0" applyFill="1" applyBorder="1" applyAlignment="1">
      <alignment horizontal="center" vertical="center"/>
    </xf>
    <xf numFmtId="0" fontId="56" fillId="0" borderId="18" xfId="0" applyFont="1" applyFill="1" applyBorder="1" applyAlignment="1">
      <alignment horizontal="left"/>
    </xf>
    <xf numFmtId="0" fontId="56" fillId="0" borderId="18" xfId="0" applyFont="1" applyFill="1" applyBorder="1" applyAlignment="1">
      <alignment horizontal="center" vertical="center"/>
    </xf>
    <xf numFmtId="14" fontId="0" fillId="0" borderId="18" xfId="0" applyNumberForma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3" fontId="8" fillId="0" borderId="18" xfId="0" applyNumberFormat="1" applyFont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2" fontId="7" fillId="34" borderId="44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center" vertical="center"/>
    </xf>
    <xf numFmtId="1" fontId="8" fillId="0" borderId="35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2" fillId="0" borderId="45" xfId="0" applyFont="1" applyFill="1" applyBorder="1" applyAlignment="1">
      <alignment vertical="center"/>
    </xf>
    <xf numFmtId="0" fontId="2" fillId="0" borderId="45" xfId="0" applyFont="1" applyFill="1" applyBorder="1" applyAlignment="1">
      <alignment horizontal="center" vertical="center"/>
    </xf>
    <xf numFmtId="1" fontId="8" fillId="0" borderId="45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" fontId="8" fillId="0" borderId="46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8" fillId="0" borderId="45" xfId="0" applyFont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" fontId="7" fillId="34" borderId="2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13" fillId="0" borderId="47" xfId="0" applyFont="1" applyBorder="1" applyAlignment="1">
      <alignment vertical="center"/>
    </xf>
    <xf numFmtId="0" fontId="8" fillId="0" borderId="47" xfId="0" applyFont="1" applyBorder="1" applyAlignment="1">
      <alignment horizontal="center" vertical="center"/>
    </xf>
    <xf numFmtId="0" fontId="8" fillId="0" borderId="47" xfId="0" applyFont="1" applyBorder="1" applyAlignment="1">
      <alignment vertical="center"/>
    </xf>
    <xf numFmtId="1" fontId="8" fillId="0" borderId="47" xfId="0" applyNumberFormat="1" applyFont="1" applyBorder="1" applyAlignment="1">
      <alignment horizontal="center" vertical="center"/>
    </xf>
    <xf numFmtId="2" fontId="8" fillId="0" borderId="47" xfId="0" applyNumberFormat="1" applyFont="1" applyBorder="1" applyAlignment="1">
      <alignment horizontal="center" vertical="center"/>
    </xf>
    <xf numFmtId="3" fontId="8" fillId="0" borderId="47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0" fontId="8" fillId="0" borderId="47" xfId="0" applyFont="1" applyFill="1" applyBorder="1" applyAlignment="1">
      <alignment vertical="center"/>
    </xf>
    <xf numFmtId="0" fontId="0" fillId="0" borderId="47" xfId="0" applyBorder="1" applyAlignment="1">
      <alignment horizontal="center" vertical="center"/>
    </xf>
    <xf numFmtId="2" fontId="8" fillId="0" borderId="48" xfId="0" applyNumberFormat="1" applyFont="1" applyBorder="1" applyAlignment="1">
      <alignment horizontal="center" vertical="center"/>
    </xf>
    <xf numFmtId="3" fontId="8" fillId="0" borderId="49" xfId="0" applyNumberFormat="1" applyFont="1" applyBorder="1" applyAlignment="1">
      <alignment horizontal="center" vertical="center"/>
    </xf>
    <xf numFmtId="0" fontId="13" fillId="0" borderId="45" xfId="0" applyFont="1" applyBorder="1" applyAlignment="1">
      <alignment horizontal="left" vertical="center"/>
    </xf>
    <xf numFmtId="0" fontId="8" fillId="0" borderId="45" xfId="0" applyFont="1" applyBorder="1" applyAlignment="1">
      <alignment vertical="center"/>
    </xf>
    <xf numFmtId="1" fontId="8" fillId="0" borderId="45" xfId="0" applyNumberFormat="1" applyFont="1" applyBorder="1" applyAlignment="1">
      <alignment horizontal="center" vertical="center"/>
    </xf>
    <xf numFmtId="2" fontId="8" fillId="0" borderId="50" xfId="0" applyNumberFormat="1" applyFont="1" applyBorder="1" applyAlignment="1">
      <alignment horizontal="center" vertical="center"/>
    </xf>
    <xf numFmtId="3" fontId="8" fillId="0" borderId="51" xfId="0" applyNumberFormat="1" applyFont="1" applyBorder="1" applyAlignment="1">
      <alignment horizontal="center" vertical="center"/>
    </xf>
    <xf numFmtId="3" fontId="8" fillId="0" borderId="52" xfId="0" applyNumberFormat="1" applyFont="1" applyBorder="1" applyAlignment="1">
      <alignment horizontal="center" vertical="center"/>
    </xf>
    <xf numFmtId="2" fontId="8" fillId="0" borderId="46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8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5" xfId="0" applyBorder="1" applyAlignment="1">
      <alignment/>
    </xf>
    <xf numFmtId="1" fontId="8" fillId="0" borderId="0" xfId="0" applyNumberFormat="1" applyFont="1" applyFill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5" fillId="33" borderId="53" xfId="0" applyFont="1" applyFill="1" applyBorder="1" applyAlignment="1" applyProtection="1">
      <alignment horizontal="left"/>
      <protection locked="0"/>
    </xf>
    <xf numFmtId="0" fontId="5" fillId="33" borderId="54" xfId="0" applyFont="1" applyFill="1" applyBorder="1" applyAlignment="1" applyProtection="1">
      <alignment horizontal="left"/>
      <protection locked="0"/>
    </xf>
    <xf numFmtId="14" fontId="5" fillId="33" borderId="53" xfId="0" applyNumberFormat="1" applyFont="1" applyFill="1" applyBorder="1" applyAlignment="1" applyProtection="1">
      <alignment horizontal="left"/>
      <protection locked="0"/>
    </xf>
    <xf numFmtId="14" fontId="5" fillId="33" borderId="54" xfId="0" applyNumberFormat="1" applyFont="1" applyFill="1" applyBorder="1" applyAlignment="1" applyProtection="1">
      <alignment horizontal="left"/>
      <protection locked="0"/>
    </xf>
    <xf numFmtId="0" fontId="6" fillId="36" borderId="13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5" fillId="33" borderId="55" xfId="0" applyFont="1" applyFill="1" applyBorder="1" applyAlignment="1" applyProtection="1">
      <alignment horizontal="left"/>
      <protection locked="0"/>
    </xf>
    <xf numFmtId="3" fontId="5" fillId="33" borderId="53" xfId="0" applyNumberFormat="1" applyFont="1" applyFill="1" applyBorder="1" applyAlignment="1" applyProtection="1">
      <alignment horizontal="left"/>
      <protection locked="0"/>
    </xf>
    <xf numFmtId="3" fontId="5" fillId="33" borderId="55" xfId="0" applyNumberFormat="1" applyFont="1" applyFill="1" applyBorder="1" applyAlignment="1" applyProtection="1">
      <alignment horizontal="left"/>
      <protection locked="0"/>
    </xf>
    <xf numFmtId="0" fontId="3" fillId="37" borderId="0" xfId="0" applyFont="1" applyFill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5" fillId="33" borderId="26" xfId="0" applyFont="1" applyFill="1" applyBorder="1" applyAlignment="1" applyProtection="1">
      <alignment horizontal="center"/>
      <protection locked="0"/>
    </xf>
    <xf numFmtId="14" fontId="5" fillId="33" borderId="26" xfId="0" applyNumberFormat="1" applyFont="1" applyFill="1" applyBorder="1" applyAlignment="1" applyProtection="1">
      <alignment horizontal="center"/>
      <protection locked="0"/>
    </xf>
    <xf numFmtId="0" fontId="6" fillId="37" borderId="0" xfId="0" applyFont="1" applyFill="1" applyAlignment="1">
      <alignment horizontal="center" vertical="center"/>
    </xf>
    <xf numFmtId="0" fontId="6" fillId="37" borderId="14" xfId="0" applyFont="1" applyFill="1" applyBorder="1" applyAlignment="1">
      <alignment horizontal="center" vertical="center"/>
    </xf>
    <xf numFmtId="0" fontId="6" fillId="37" borderId="48" xfId="0" applyFont="1" applyFill="1" applyBorder="1" applyAlignment="1">
      <alignment horizontal="center" vertical="center"/>
    </xf>
    <xf numFmtId="0" fontId="6" fillId="37" borderId="56" xfId="0" applyFont="1" applyFill="1" applyBorder="1" applyAlignment="1">
      <alignment horizontal="center" vertical="center"/>
    </xf>
    <xf numFmtId="3" fontId="5" fillId="33" borderId="26" xfId="0" applyNumberFormat="1" applyFont="1" applyFill="1" applyBorder="1" applyAlignment="1" applyProtection="1">
      <alignment horizontal="center"/>
      <protection locked="0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1" fontId="11" fillId="0" borderId="21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" fontId="4" fillId="33" borderId="57" xfId="0" applyNumberFormat="1" applyFont="1" applyFill="1" applyBorder="1" applyAlignment="1">
      <alignment horizontal="right"/>
    </xf>
    <xf numFmtId="3" fontId="4" fillId="33" borderId="55" xfId="0" applyNumberFormat="1" applyFont="1" applyFill="1" applyBorder="1" applyAlignment="1">
      <alignment horizontal="right"/>
    </xf>
    <xf numFmtId="0" fontId="5" fillId="33" borderId="57" xfId="0" applyFont="1" applyFill="1" applyBorder="1" applyAlignment="1" applyProtection="1">
      <alignment horizontal="center"/>
      <protection locked="0"/>
    </xf>
    <xf numFmtId="0" fontId="5" fillId="33" borderId="55" xfId="0" applyFont="1" applyFill="1" applyBorder="1" applyAlignment="1" applyProtection="1">
      <alignment horizontal="center"/>
      <protection locked="0"/>
    </xf>
    <xf numFmtId="14" fontId="5" fillId="33" borderId="57" xfId="0" applyNumberFormat="1" applyFont="1" applyFill="1" applyBorder="1" applyAlignment="1" applyProtection="1">
      <alignment horizontal="center"/>
      <protection locked="0"/>
    </xf>
    <xf numFmtId="14" fontId="5" fillId="33" borderId="55" xfId="0" applyNumberFormat="1" applyFont="1" applyFill="1" applyBorder="1" applyAlignment="1" applyProtection="1">
      <alignment horizontal="center"/>
      <protection locked="0"/>
    </xf>
    <xf numFmtId="3" fontId="4" fillId="33" borderId="57" xfId="0" applyNumberFormat="1" applyFont="1" applyFill="1" applyBorder="1" applyAlignment="1">
      <alignment horizontal="right" vertical="center"/>
    </xf>
    <xf numFmtId="3" fontId="4" fillId="33" borderId="55" xfId="0" applyNumberFormat="1" applyFont="1" applyFill="1" applyBorder="1" applyAlignment="1">
      <alignment horizontal="right" vertical="center"/>
    </xf>
    <xf numFmtId="3" fontId="5" fillId="33" borderId="57" xfId="0" applyNumberFormat="1" applyFont="1" applyFill="1" applyBorder="1" applyAlignment="1" applyProtection="1">
      <alignment horizontal="center"/>
      <protection locked="0"/>
    </xf>
    <xf numFmtId="3" fontId="5" fillId="33" borderId="55" xfId="0" applyNumberFormat="1" applyFont="1" applyFill="1" applyBorder="1" applyAlignment="1" applyProtection="1">
      <alignment horizontal="center"/>
      <protection locked="0"/>
    </xf>
    <xf numFmtId="49" fontId="5" fillId="34" borderId="25" xfId="0" applyNumberFormat="1" applyFont="1" applyFill="1" applyBorder="1" applyAlignment="1">
      <alignment horizontal="center" vertical="center"/>
    </xf>
    <xf numFmtId="49" fontId="5" fillId="34" borderId="33" xfId="0" applyNumberFormat="1" applyFont="1" applyFill="1" applyBorder="1" applyAlignment="1">
      <alignment horizontal="center" vertical="center"/>
    </xf>
    <xf numFmtId="49" fontId="5" fillId="34" borderId="36" xfId="0" applyNumberFormat="1" applyFont="1" applyFill="1" applyBorder="1" applyAlignment="1">
      <alignment horizontal="center" vertical="center"/>
    </xf>
    <xf numFmtId="3" fontId="7" fillId="34" borderId="21" xfId="0" applyNumberFormat="1" applyFont="1" applyFill="1" applyBorder="1" applyAlignment="1">
      <alignment horizontal="center" vertical="center" wrapText="1"/>
    </xf>
    <xf numFmtId="3" fontId="7" fillId="34" borderId="20" xfId="0" applyNumberFormat="1" applyFont="1" applyFill="1" applyBorder="1" applyAlignment="1">
      <alignment horizontal="center" vertical="center" wrapText="1"/>
    </xf>
    <xf numFmtId="0" fontId="8" fillId="34" borderId="36" xfId="0" applyFont="1" applyFill="1" applyBorder="1" applyAlignment="1">
      <alignment horizontal="center" vertical="center"/>
    </xf>
    <xf numFmtId="49" fontId="5" fillId="34" borderId="18" xfId="0" applyNumberFormat="1" applyFont="1" applyFill="1" applyBorder="1" applyAlignment="1">
      <alignment horizontal="center" vertical="center"/>
    </xf>
    <xf numFmtId="3" fontId="11" fillId="34" borderId="20" xfId="0" applyNumberFormat="1" applyFont="1" applyFill="1" applyBorder="1" applyAlignment="1">
      <alignment horizontal="center" vertical="center" wrapText="1"/>
    </xf>
    <xf numFmtId="0" fontId="0" fillId="34" borderId="36" xfId="0" applyFill="1" applyBorder="1" applyAlignment="1">
      <alignment horizontal="center" vertical="center"/>
    </xf>
    <xf numFmtId="0" fontId="5" fillId="33" borderId="58" xfId="0" applyFont="1" applyFill="1" applyBorder="1" applyAlignment="1" applyProtection="1">
      <alignment horizontal="center"/>
      <protection locked="0"/>
    </xf>
    <xf numFmtId="3" fontId="5" fillId="33" borderId="58" xfId="0" applyNumberFormat="1" applyFont="1" applyFill="1" applyBorder="1" applyAlignment="1" applyProtection="1">
      <alignment horizontal="center"/>
      <protection locked="0"/>
    </xf>
    <xf numFmtId="0" fontId="6" fillId="36" borderId="0" xfId="0" applyFont="1" applyFill="1" applyAlignment="1">
      <alignment horizontal="center" vertical="center"/>
    </xf>
    <xf numFmtId="0" fontId="6" fillId="36" borderId="48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6" fillId="36" borderId="10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0" fontId="5" fillId="33" borderId="54" xfId="0" applyFont="1" applyFill="1" applyBorder="1" applyAlignment="1" applyProtection="1">
      <alignment horizontal="center"/>
      <protection locked="0"/>
    </xf>
    <xf numFmtId="14" fontId="5" fillId="33" borderId="53" xfId="0" applyNumberFormat="1" applyFont="1" applyFill="1" applyBorder="1" applyAlignment="1" applyProtection="1">
      <alignment horizontal="center"/>
      <protection locked="0"/>
    </xf>
    <xf numFmtId="14" fontId="5" fillId="33" borderId="54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333375</xdr:colOff>
      <xdr:row>40</xdr:row>
      <xdr:rowOff>171450</xdr:rowOff>
    </xdr:from>
    <xdr:ext cx="10877550" cy="6734175"/>
    <xdr:sp>
      <xdr:nvSpPr>
        <xdr:cNvPr id="1" name="Rettangolo 2"/>
        <xdr:cNvSpPr>
          <a:spLocks/>
        </xdr:cNvSpPr>
      </xdr:nvSpPr>
      <xdr:spPr>
        <a:xfrm>
          <a:off x="333375" y="7810500"/>
          <a:ext cx="10877550" cy="673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campionato </a:t>
          </a:r>
          <a:r>
            <a:rPr lang="en-US" cap="none" sz="72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italiano</a:t>
          </a:r>
          <a:r>
            <a:rPr lang="en-US" cap="none" sz="72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72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seniores
</a:t>
          </a:r>
          <a:r>
            <a:rPr lang="en-US" cap="none" sz="54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MASCHILE
</a:t>
          </a:r>
          <a:r>
            <a:rPr lang="en-US" cap="none" sz="3600" b="1" i="0" u="none" baseline="0">
              <a:solidFill>
                <a:srgbClr val="FF00FF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36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BOWLING POLISPORT SAN LAZZARO DI SAVENA
</a:t>
          </a:r>
          <a:r>
            <a:rPr lang="en-US" cap="none" sz="36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36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reno bowling di casalecchio di reno</a:t>
          </a:r>
          <a:r>
            <a:rPr lang="en-US" cap="none" sz="36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36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bologna 1 - 2 - 3 novembre</a:t>
          </a:r>
          <a:r>
            <a:rPr lang="en-US" cap="none" sz="28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2013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K1308"/>
  <sheetViews>
    <sheetView zoomScalePageLayoutView="0" workbookViewId="0" topLeftCell="A1">
      <selection activeCell="G1322" sqref="G1322"/>
    </sheetView>
  </sheetViews>
  <sheetFormatPr defaultColWidth="9.140625" defaultRowHeight="15"/>
  <cols>
    <col min="1" max="1" width="5.00390625" style="0" bestFit="1" customWidth="1"/>
    <col min="2" max="2" width="7.57421875" style="10" bestFit="1" customWidth="1"/>
    <col min="3" max="3" width="28.140625" style="36" bestFit="1" customWidth="1"/>
    <col min="4" max="4" width="28.140625" style="36" customWidth="1"/>
    <col min="5" max="5" width="6.140625" style="36" bestFit="1" customWidth="1"/>
    <col min="6" max="6" width="8.28125" style="36" bestFit="1" customWidth="1"/>
    <col min="7" max="7" width="11.421875" style="36" bestFit="1" customWidth="1"/>
    <col min="8" max="8" width="7.421875" style="36" bestFit="1" customWidth="1"/>
  </cols>
  <sheetData>
    <row r="1" spans="1:8" ht="15">
      <c r="A1" s="10"/>
      <c r="B1" s="37" t="s">
        <v>1</v>
      </c>
      <c r="C1" s="34" t="s">
        <v>2</v>
      </c>
      <c r="D1" s="34" t="s">
        <v>0</v>
      </c>
      <c r="E1" s="34" t="s">
        <v>3</v>
      </c>
      <c r="F1" s="37" t="s">
        <v>4</v>
      </c>
      <c r="G1" s="39" t="s">
        <v>5</v>
      </c>
      <c r="H1" s="11" t="s">
        <v>6</v>
      </c>
    </row>
    <row r="2" spans="1:11" ht="15">
      <c r="A2" s="12">
        <v>1</v>
      </c>
      <c r="B2" s="41" t="s">
        <v>8</v>
      </c>
      <c r="C2" s="35" t="s">
        <v>9</v>
      </c>
      <c r="D2" s="35" t="s">
        <v>7</v>
      </c>
      <c r="E2" s="35" t="s">
        <v>10</v>
      </c>
      <c r="F2" s="38" t="s">
        <v>11</v>
      </c>
      <c r="G2" s="40">
        <v>23094</v>
      </c>
      <c r="H2" s="11"/>
      <c r="J2" t="s">
        <v>33</v>
      </c>
      <c r="K2">
        <v>0</v>
      </c>
    </row>
    <row r="3" spans="1:11" ht="15">
      <c r="A3" s="12">
        <v>2</v>
      </c>
      <c r="B3" s="41" t="s">
        <v>12</v>
      </c>
      <c r="C3" s="35" t="s">
        <v>13</v>
      </c>
      <c r="D3" s="35" t="s">
        <v>7</v>
      </c>
      <c r="E3" s="35" t="s">
        <v>14</v>
      </c>
      <c r="F3" s="38" t="s">
        <v>11</v>
      </c>
      <c r="G3" s="40">
        <v>22966</v>
      </c>
      <c r="H3" s="11"/>
      <c r="J3" t="s">
        <v>10</v>
      </c>
      <c r="K3">
        <v>5</v>
      </c>
    </row>
    <row r="4" spans="1:11" ht="15">
      <c r="A4" s="12">
        <v>3</v>
      </c>
      <c r="B4" s="41" t="s">
        <v>16</v>
      </c>
      <c r="C4" s="35" t="s">
        <v>17</v>
      </c>
      <c r="D4" s="35" t="s">
        <v>15</v>
      </c>
      <c r="E4" s="35" t="s">
        <v>18</v>
      </c>
      <c r="F4" s="38" t="s">
        <v>11</v>
      </c>
      <c r="G4" s="40">
        <v>21005</v>
      </c>
      <c r="H4" s="11"/>
      <c r="J4" t="s">
        <v>21</v>
      </c>
      <c r="K4">
        <v>10</v>
      </c>
    </row>
    <row r="5" spans="1:11" ht="15">
      <c r="A5" s="12">
        <v>4</v>
      </c>
      <c r="B5" s="41" t="s">
        <v>19</v>
      </c>
      <c r="C5" s="35" t="s">
        <v>20</v>
      </c>
      <c r="D5" s="35" t="s">
        <v>15</v>
      </c>
      <c r="E5" s="35" t="s">
        <v>21</v>
      </c>
      <c r="F5" s="38" t="s">
        <v>11</v>
      </c>
      <c r="G5" s="40">
        <v>23329</v>
      </c>
      <c r="H5" s="11"/>
      <c r="J5" t="s">
        <v>18</v>
      </c>
      <c r="K5">
        <v>15</v>
      </c>
    </row>
    <row r="6" spans="1:8" ht="15">
      <c r="A6" s="12">
        <v>5</v>
      </c>
      <c r="B6" s="41" t="s">
        <v>23</v>
      </c>
      <c r="C6" s="35" t="s">
        <v>24</v>
      </c>
      <c r="D6" s="35" t="s">
        <v>22</v>
      </c>
      <c r="E6" s="35" t="s">
        <v>10</v>
      </c>
      <c r="F6" s="38" t="s">
        <v>11</v>
      </c>
      <c r="G6" s="40">
        <v>21285</v>
      </c>
      <c r="H6" s="11"/>
    </row>
    <row r="7" spans="1:8" ht="15">
      <c r="A7" s="12">
        <v>6</v>
      </c>
      <c r="B7" s="41" t="s">
        <v>26</v>
      </c>
      <c r="C7" s="35" t="s">
        <v>27</v>
      </c>
      <c r="D7" s="35" t="s">
        <v>25</v>
      </c>
      <c r="E7" s="35" t="s">
        <v>14</v>
      </c>
      <c r="F7" s="38" t="s">
        <v>11</v>
      </c>
      <c r="G7" s="40">
        <v>21869</v>
      </c>
      <c r="H7" s="11"/>
    </row>
    <row r="8" spans="1:8" ht="15">
      <c r="A8" s="12">
        <v>7</v>
      </c>
      <c r="B8" s="41" t="s">
        <v>28</v>
      </c>
      <c r="C8" s="35" t="s">
        <v>29</v>
      </c>
      <c r="D8" s="35" t="s">
        <v>25</v>
      </c>
      <c r="E8" s="35" t="s">
        <v>18</v>
      </c>
      <c r="F8" s="38" t="s">
        <v>11</v>
      </c>
      <c r="G8" s="40">
        <v>22337</v>
      </c>
      <c r="H8" s="11"/>
    </row>
    <row r="9" spans="1:8" ht="15">
      <c r="A9" s="12">
        <v>8</v>
      </c>
      <c r="B9" s="41" t="s">
        <v>31</v>
      </c>
      <c r="C9" s="35" t="s">
        <v>32</v>
      </c>
      <c r="D9" s="35" t="s">
        <v>30</v>
      </c>
      <c r="E9" s="35" t="s">
        <v>33</v>
      </c>
      <c r="F9" s="38" t="s">
        <v>11</v>
      </c>
      <c r="G9" s="40">
        <v>21944</v>
      </c>
      <c r="H9" s="11"/>
    </row>
    <row r="10" spans="1:8" ht="15">
      <c r="A10" s="12">
        <v>9</v>
      </c>
      <c r="B10" s="41" t="s">
        <v>35</v>
      </c>
      <c r="C10" s="35" t="s">
        <v>36</v>
      </c>
      <c r="D10" s="35" t="s">
        <v>34</v>
      </c>
      <c r="E10" s="35" t="s">
        <v>18</v>
      </c>
      <c r="F10" s="38" t="s">
        <v>11</v>
      </c>
      <c r="G10" s="40">
        <v>23394</v>
      </c>
      <c r="H10" s="11"/>
    </row>
    <row r="11" spans="1:8" ht="15">
      <c r="A11" s="12">
        <v>10</v>
      </c>
      <c r="B11" s="41" t="s">
        <v>38</v>
      </c>
      <c r="C11" s="35" t="s">
        <v>39</v>
      </c>
      <c r="D11" s="35" t="s">
        <v>37</v>
      </c>
      <c r="E11" s="35" t="s">
        <v>33</v>
      </c>
      <c r="F11" s="38" t="s">
        <v>11</v>
      </c>
      <c r="G11" s="40">
        <v>23054</v>
      </c>
      <c r="H11" s="11"/>
    </row>
    <row r="12" spans="1:8" ht="15">
      <c r="A12" s="12">
        <v>11</v>
      </c>
      <c r="B12" s="41" t="s">
        <v>41</v>
      </c>
      <c r="C12" s="35" t="s">
        <v>42</v>
      </c>
      <c r="D12" s="35" t="s">
        <v>40</v>
      </c>
      <c r="E12" s="35" t="s">
        <v>43</v>
      </c>
      <c r="F12" s="38" t="s">
        <v>11</v>
      </c>
      <c r="G12" s="40">
        <v>20737</v>
      </c>
      <c r="H12" s="11"/>
    </row>
    <row r="13" spans="1:8" ht="15">
      <c r="A13" s="12">
        <v>12</v>
      </c>
      <c r="B13" s="41" t="s">
        <v>45</v>
      </c>
      <c r="C13" s="35" t="s">
        <v>46</v>
      </c>
      <c r="D13" s="35" t="s">
        <v>44</v>
      </c>
      <c r="E13" s="35" t="s">
        <v>33</v>
      </c>
      <c r="F13" s="38" t="s">
        <v>11</v>
      </c>
      <c r="G13" s="40">
        <v>22870</v>
      </c>
      <c r="H13" s="11"/>
    </row>
    <row r="14" spans="1:8" ht="15">
      <c r="A14" s="12">
        <v>13</v>
      </c>
      <c r="B14" s="41" t="s">
        <v>48</v>
      </c>
      <c r="C14" s="35" t="s">
        <v>49</v>
      </c>
      <c r="D14" s="35" t="s">
        <v>47</v>
      </c>
      <c r="E14" s="35" t="s">
        <v>33</v>
      </c>
      <c r="F14" s="38" t="s">
        <v>11</v>
      </c>
      <c r="G14" s="40">
        <v>23410</v>
      </c>
      <c r="H14" s="11"/>
    </row>
    <row r="15" spans="1:8" ht="15">
      <c r="A15" s="12">
        <v>14</v>
      </c>
      <c r="B15" s="41" t="s">
        <v>51</v>
      </c>
      <c r="C15" s="35" t="s">
        <v>52</v>
      </c>
      <c r="D15" s="35" t="s">
        <v>50</v>
      </c>
      <c r="E15" s="35" t="s">
        <v>53</v>
      </c>
      <c r="F15" s="38" t="s">
        <v>11</v>
      </c>
      <c r="G15" s="40">
        <v>21349</v>
      </c>
      <c r="H15" s="11"/>
    </row>
    <row r="16" spans="1:8" ht="15">
      <c r="A16" s="12">
        <v>15</v>
      </c>
      <c r="B16" s="41" t="s">
        <v>54</v>
      </c>
      <c r="C16" s="35" t="s">
        <v>55</v>
      </c>
      <c r="D16" s="35" t="s">
        <v>40</v>
      </c>
      <c r="E16" s="35" t="s">
        <v>18</v>
      </c>
      <c r="F16" s="38" t="s">
        <v>11</v>
      </c>
      <c r="G16" s="40">
        <v>22098</v>
      </c>
      <c r="H16" s="11"/>
    </row>
    <row r="17" spans="1:8" ht="15">
      <c r="A17" s="12">
        <v>16</v>
      </c>
      <c r="B17" s="41" t="s">
        <v>56</v>
      </c>
      <c r="C17" s="35" t="s">
        <v>57</v>
      </c>
      <c r="D17" s="35" t="s">
        <v>34</v>
      </c>
      <c r="E17" s="35" t="s">
        <v>21</v>
      </c>
      <c r="F17" s="38" t="s">
        <v>11</v>
      </c>
      <c r="G17" s="40">
        <v>22024</v>
      </c>
      <c r="H17" s="11"/>
    </row>
    <row r="18" spans="1:8" ht="15">
      <c r="A18" s="12">
        <v>17</v>
      </c>
      <c r="B18" s="41" t="s">
        <v>59</v>
      </c>
      <c r="C18" s="35" t="s">
        <v>60</v>
      </c>
      <c r="D18" s="35" t="s">
        <v>58</v>
      </c>
      <c r="E18" s="35" t="s">
        <v>33</v>
      </c>
      <c r="F18" s="38" t="s">
        <v>11</v>
      </c>
      <c r="G18" s="40">
        <v>21143</v>
      </c>
      <c r="H18" s="11"/>
    </row>
    <row r="19" spans="1:8" ht="15">
      <c r="A19" s="12">
        <v>18</v>
      </c>
      <c r="B19" s="41" t="s">
        <v>62</v>
      </c>
      <c r="C19" s="35" t="s">
        <v>63</v>
      </c>
      <c r="D19" s="35" t="s">
        <v>61</v>
      </c>
      <c r="E19" s="35" t="s">
        <v>33</v>
      </c>
      <c r="F19" s="38" t="s">
        <v>11</v>
      </c>
      <c r="G19" s="40">
        <v>21742</v>
      </c>
      <c r="H19" s="11"/>
    </row>
    <row r="20" spans="1:8" ht="15">
      <c r="A20" s="12">
        <v>19</v>
      </c>
      <c r="B20" s="41" t="s">
        <v>64</v>
      </c>
      <c r="C20" s="35" t="s">
        <v>65</v>
      </c>
      <c r="D20" s="35" t="s">
        <v>50</v>
      </c>
      <c r="E20" s="35" t="s">
        <v>10</v>
      </c>
      <c r="F20" s="38" t="s">
        <v>11</v>
      </c>
      <c r="G20" s="40">
        <v>23000</v>
      </c>
      <c r="H20" s="11"/>
    </row>
    <row r="21" spans="1:8" ht="15">
      <c r="A21" s="12">
        <v>20</v>
      </c>
      <c r="B21" s="41" t="s">
        <v>66</v>
      </c>
      <c r="C21" s="35" t="s">
        <v>67</v>
      </c>
      <c r="D21" s="35" t="s">
        <v>37</v>
      </c>
      <c r="E21" s="35" t="s">
        <v>68</v>
      </c>
      <c r="F21" s="38" t="s">
        <v>11</v>
      </c>
      <c r="G21" s="40">
        <v>20730</v>
      </c>
      <c r="H21" s="11"/>
    </row>
    <row r="22" spans="1:8" ht="15">
      <c r="A22" s="12">
        <v>21</v>
      </c>
      <c r="B22" s="41" t="s">
        <v>70</v>
      </c>
      <c r="C22" s="35" t="s">
        <v>71</v>
      </c>
      <c r="D22" s="35" t="s">
        <v>69</v>
      </c>
      <c r="E22" s="35" t="s">
        <v>72</v>
      </c>
      <c r="F22" s="38" t="s">
        <v>11</v>
      </c>
      <c r="G22" s="40">
        <v>21987</v>
      </c>
      <c r="H22" s="11"/>
    </row>
    <row r="23" spans="1:8" ht="15">
      <c r="A23" s="12">
        <v>22</v>
      </c>
      <c r="B23" s="41" t="s">
        <v>73</v>
      </c>
      <c r="C23" s="35" t="s">
        <v>74</v>
      </c>
      <c r="D23" s="35" t="s">
        <v>37</v>
      </c>
      <c r="E23" s="35" t="s">
        <v>33</v>
      </c>
      <c r="F23" s="38" t="s">
        <v>11</v>
      </c>
      <c r="G23" s="40">
        <v>21028</v>
      </c>
      <c r="H23" s="11"/>
    </row>
    <row r="24" spans="1:8" ht="15">
      <c r="A24" s="12">
        <v>23</v>
      </c>
      <c r="B24" s="41" t="s">
        <v>76</v>
      </c>
      <c r="C24" s="35" t="s">
        <v>77</v>
      </c>
      <c r="D24" s="35" t="s">
        <v>75</v>
      </c>
      <c r="E24" s="35" t="s">
        <v>33</v>
      </c>
      <c r="F24" s="38" t="s">
        <v>11</v>
      </c>
      <c r="G24" s="40">
        <v>23266</v>
      </c>
      <c r="H24" s="11"/>
    </row>
    <row r="25" spans="1:8" ht="15">
      <c r="A25" s="12">
        <v>24</v>
      </c>
      <c r="B25" s="41" t="s">
        <v>78</v>
      </c>
      <c r="C25" s="35" t="s">
        <v>79</v>
      </c>
      <c r="D25" s="35" t="s">
        <v>75</v>
      </c>
      <c r="E25" s="35" t="s">
        <v>21</v>
      </c>
      <c r="F25" s="38" t="s">
        <v>11</v>
      </c>
      <c r="G25" s="40">
        <v>23492</v>
      </c>
      <c r="H25" s="11"/>
    </row>
    <row r="26" spans="1:8" ht="15">
      <c r="A26" s="12">
        <v>25</v>
      </c>
      <c r="B26" s="41" t="s">
        <v>80</v>
      </c>
      <c r="C26" s="35" t="s">
        <v>81</v>
      </c>
      <c r="D26" s="35" t="s">
        <v>61</v>
      </c>
      <c r="E26" s="35" t="s">
        <v>10</v>
      </c>
      <c r="F26" s="38" t="s">
        <v>11</v>
      </c>
      <c r="G26" s="40">
        <v>23103</v>
      </c>
      <c r="H26" s="11"/>
    </row>
    <row r="27" spans="1:8" ht="15">
      <c r="A27" s="12">
        <v>26</v>
      </c>
      <c r="B27" s="41" t="s">
        <v>82</v>
      </c>
      <c r="C27" s="35" t="s">
        <v>83</v>
      </c>
      <c r="D27" s="35" t="s">
        <v>61</v>
      </c>
      <c r="E27" s="35" t="s">
        <v>10</v>
      </c>
      <c r="F27" s="38" t="s">
        <v>11</v>
      </c>
      <c r="G27" s="40">
        <v>22988</v>
      </c>
      <c r="H27" s="11"/>
    </row>
    <row r="28" spans="1:8" ht="15">
      <c r="A28" s="12">
        <v>27</v>
      </c>
      <c r="B28" s="41" t="s">
        <v>85</v>
      </c>
      <c r="C28" s="35" t="s">
        <v>86</v>
      </c>
      <c r="D28" s="35" t="s">
        <v>84</v>
      </c>
      <c r="E28" s="35" t="s">
        <v>33</v>
      </c>
      <c r="F28" s="38" t="s">
        <v>11</v>
      </c>
      <c r="G28" s="40">
        <v>21496</v>
      </c>
      <c r="H28" s="11"/>
    </row>
    <row r="29" spans="1:8" ht="15">
      <c r="A29" s="12">
        <v>28</v>
      </c>
      <c r="B29" s="41" t="s">
        <v>87</v>
      </c>
      <c r="C29" s="35" t="s">
        <v>88</v>
      </c>
      <c r="D29" s="35" t="s">
        <v>47</v>
      </c>
      <c r="E29" s="35" t="s">
        <v>33</v>
      </c>
      <c r="F29" s="38" t="s">
        <v>11</v>
      </c>
      <c r="G29" s="40">
        <v>20696</v>
      </c>
      <c r="H29" s="11"/>
    </row>
    <row r="30" spans="1:8" ht="15">
      <c r="A30" s="12">
        <v>29</v>
      </c>
      <c r="B30" s="41" t="s">
        <v>90</v>
      </c>
      <c r="C30" s="35" t="s">
        <v>91</v>
      </c>
      <c r="D30" s="35" t="s">
        <v>89</v>
      </c>
      <c r="E30" s="35" t="s">
        <v>10</v>
      </c>
      <c r="F30" s="38" t="s">
        <v>11</v>
      </c>
      <c r="G30" s="40">
        <v>22695</v>
      </c>
      <c r="H30" s="11"/>
    </row>
    <row r="31" spans="1:8" ht="15">
      <c r="A31" s="12">
        <v>30</v>
      </c>
      <c r="B31" s="41" t="s">
        <v>92</v>
      </c>
      <c r="C31" s="35" t="s">
        <v>93</v>
      </c>
      <c r="D31" s="35" t="s">
        <v>47</v>
      </c>
      <c r="E31" s="35" t="s">
        <v>33</v>
      </c>
      <c r="F31" s="38" t="s">
        <v>11</v>
      </c>
      <c r="G31" s="40">
        <v>21960</v>
      </c>
      <c r="H31" s="11"/>
    </row>
    <row r="32" spans="1:8" ht="15">
      <c r="A32" s="12">
        <v>31</v>
      </c>
      <c r="B32" s="41" t="s">
        <v>94</v>
      </c>
      <c r="C32" s="35" t="s">
        <v>95</v>
      </c>
      <c r="D32" s="35" t="s">
        <v>47</v>
      </c>
      <c r="E32" s="35" t="s">
        <v>33</v>
      </c>
      <c r="F32" s="38" t="s">
        <v>11</v>
      </c>
      <c r="G32" s="40">
        <v>20658</v>
      </c>
      <c r="H32" s="11"/>
    </row>
    <row r="33" spans="1:8" ht="15">
      <c r="A33" s="12">
        <v>32</v>
      </c>
      <c r="B33" s="41" t="s">
        <v>96</v>
      </c>
      <c r="C33" s="35" t="s">
        <v>97</v>
      </c>
      <c r="D33" s="35" t="s">
        <v>7</v>
      </c>
      <c r="E33" s="35" t="s">
        <v>14</v>
      </c>
      <c r="F33" s="38" t="s">
        <v>11</v>
      </c>
      <c r="G33" s="40">
        <v>21274</v>
      </c>
      <c r="H33" s="11"/>
    </row>
    <row r="34" spans="1:8" ht="15">
      <c r="A34" s="12">
        <v>33</v>
      </c>
      <c r="B34" s="41" t="s">
        <v>98</v>
      </c>
      <c r="C34" s="35" t="s">
        <v>99</v>
      </c>
      <c r="D34" s="35" t="s">
        <v>7</v>
      </c>
      <c r="E34" s="35" t="s">
        <v>53</v>
      </c>
      <c r="F34" s="38" t="s">
        <v>11</v>
      </c>
      <c r="G34" s="40">
        <v>21270</v>
      </c>
      <c r="H34" s="11"/>
    </row>
    <row r="35" spans="1:8" ht="15">
      <c r="A35" s="12">
        <v>34</v>
      </c>
      <c r="B35" s="41" t="s">
        <v>100</v>
      </c>
      <c r="C35" s="35" t="s">
        <v>101</v>
      </c>
      <c r="D35" s="35" t="s">
        <v>84</v>
      </c>
      <c r="E35" s="35" t="s">
        <v>33</v>
      </c>
      <c r="F35" s="38" t="s">
        <v>11</v>
      </c>
      <c r="G35" s="40">
        <v>23345</v>
      </c>
      <c r="H35" s="11"/>
    </row>
    <row r="36" spans="1:8" ht="15">
      <c r="A36" s="12">
        <v>35</v>
      </c>
      <c r="B36" s="41" t="s">
        <v>102</v>
      </c>
      <c r="C36" s="35" t="s">
        <v>103</v>
      </c>
      <c r="D36" s="35" t="s">
        <v>37</v>
      </c>
      <c r="E36" s="35" t="s">
        <v>33</v>
      </c>
      <c r="F36" s="38" t="s">
        <v>11</v>
      </c>
      <c r="G36" s="40">
        <v>20771</v>
      </c>
      <c r="H36" s="11"/>
    </row>
    <row r="37" spans="1:8" ht="15">
      <c r="A37" s="12">
        <v>36</v>
      </c>
      <c r="B37" s="41" t="s">
        <v>105</v>
      </c>
      <c r="C37" s="35" t="s">
        <v>106</v>
      </c>
      <c r="D37" s="35" t="s">
        <v>104</v>
      </c>
      <c r="E37" s="35" t="s">
        <v>21</v>
      </c>
      <c r="F37" s="38" t="s">
        <v>11</v>
      </c>
      <c r="G37" s="40">
        <v>23379</v>
      </c>
      <c r="H37" s="11"/>
    </row>
    <row r="38" spans="1:8" ht="15">
      <c r="A38" s="12">
        <v>37</v>
      </c>
      <c r="B38" s="41" t="s">
        <v>107</v>
      </c>
      <c r="C38" s="35" t="s">
        <v>108</v>
      </c>
      <c r="D38" s="35" t="s">
        <v>104</v>
      </c>
      <c r="E38" s="35" t="s">
        <v>109</v>
      </c>
      <c r="F38" s="38" t="s">
        <v>11</v>
      </c>
      <c r="G38" s="40">
        <v>23076</v>
      </c>
      <c r="H38" s="11"/>
    </row>
    <row r="39" spans="1:8" ht="15">
      <c r="A39" s="12">
        <v>38</v>
      </c>
      <c r="B39" s="41" t="s">
        <v>110</v>
      </c>
      <c r="C39" s="35" t="s">
        <v>111</v>
      </c>
      <c r="D39" s="35" t="s">
        <v>104</v>
      </c>
      <c r="E39" s="35" t="s">
        <v>21</v>
      </c>
      <c r="F39" s="38" t="s">
        <v>11</v>
      </c>
      <c r="G39" s="40">
        <v>20743</v>
      </c>
      <c r="H39" s="11"/>
    </row>
    <row r="40" spans="1:8" ht="15">
      <c r="A40" s="12">
        <v>39</v>
      </c>
      <c r="B40" s="41" t="s">
        <v>113</v>
      </c>
      <c r="C40" s="35" t="s">
        <v>114</v>
      </c>
      <c r="D40" s="35" t="s">
        <v>112</v>
      </c>
      <c r="E40" s="35" t="s">
        <v>21</v>
      </c>
      <c r="F40" s="38" t="s">
        <v>11</v>
      </c>
      <c r="G40" s="40">
        <v>21052</v>
      </c>
      <c r="H40" s="11"/>
    </row>
    <row r="41" spans="1:8" ht="15">
      <c r="A41" s="12">
        <v>40</v>
      </c>
      <c r="B41" s="41" t="s">
        <v>115</v>
      </c>
      <c r="C41" s="35" t="s">
        <v>116</v>
      </c>
      <c r="D41" s="35" t="s">
        <v>50</v>
      </c>
      <c r="E41" s="35" t="s">
        <v>10</v>
      </c>
      <c r="F41" s="38" t="s">
        <v>11</v>
      </c>
      <c r="G41" s="40">
        <v>21933</v>
      </c>
      <c r="H41" s="11"/>
    </row>
    <row r="42" spans="1:8" ht="15">
      <c r="A42" s="12">
        <v>41</v>
      </c>
      <c r="B42" s="41" t="s">
        <v>117</v>
      </c>
      <c r="C42" s="35" t="s">
        <v>118</v>
      </c>
      <c r="D42" s="35" t="s">
        <v>112</v>
      </c>
      <c r="E42" s="35" t="s">
        <v>33</v>
      </c>
      <c r="F42" s="38" t="s">
        <v>11</v>
      </c>
      <c r="G42" s="40">
        <v>22719</v>
      </c>
      <c r="H42" s="11"/>
    </row>
    <row r="43" spans="1:8" ht="15">
      <c r="A43" s="12">
        <v>42</v>
      </c>
      <c r="B43" s="41" t="s">
        <v>120</v>
      </c>
      <c r="C43" s="35" t="s">
        <v>121</v>
      </c>
      <c r="D43" s="35" t="s">
        <v>119</v>
      </c>
      <c r="E43" s="35" t="s">
        <v>33</v>
      </c>
      <c r="F43" s="38" t="s">
        <v>11</v>
      </c>
      <c r="G43" s="40">
        <v>22569</v>
      </c>
      <c r="H43" s="11"/>
    </row>
    <row r="44" spans="1:8" ht="15">
      <c r="A44" s="12">
        <v>43</v>
      </c>
      <c r="B44" s="41" t="s">
        <v>123</v>
      </c>
      <c r="C44" s="35" t="s">
        <v>124</v>
      </c>
      <c r="D44" s="35" t="s">
        <v>122</v>
      </c>
      <c r="E44" s="35" t="s">
        <v>10</v>
      </c>
      <c r="F44" s="38" t="s">
        <v>11</v>
      </c>
      <c r="G44" s="40">
        <v>22342</v>
      </c>
      <c r="H44" s="11"/>
    </row>
    <row r="45" spans="1:8" ht="15">
      <c r="A45" s="12">
        <v>44</v>
      </c>
      <c r="B45" s="41" t="s">
        <v>126</v>
      </c>
      <c r="C45" s="35" t="s">
        <v>127</v>
      </c>
      <c r="D45" s="35" t="s">
        <v>125</v>
      </c>
      <c r="E45" s="35" t="s">
        <v>10</v>
      </c>
      <c r="F45" s="38" t="s">
        <v>11</v>
      </c>
      <c r="G45" s="40">
        <v>21061</v>
      </c>
      <c r="H45" s="11"/>
    </row>
    <row r="46" spans="1:8" ht="15">
      <c r="A46" s="12">
        <v>45</v>
      </c>
      <c r="B46" s="41" t="s">
        <v>128</v>
      </c>
      <c r="C46" s="35" t="s">
        <v>129</v>
      </c>
      <c r="D46" s="35" t="s">
        <v>40</v>
      </c>
      <c r="E46" s="35" t="s">
        <v>14</v>
      </c>
      <c r="F46" s="38" t="s">
        <v>11</v>
      </c>
      <c r="G46" s="40">
        <v>21680</v>
      </c>
      <c r="H46" s="11"/>
    </row>
    <row r="47" spans="1:8" ht="15">
      <c r="A47" s="12">
        <v>46</v>
      </c>
      <c r="B47" s="41" t="s">
        <v>131</v>
      </c>
      <c r="C47" s="35" t="s">
        <v>132</v>
      </c>
      <c r="D47" s="35" t="s">
        <v>130</v>
      </c>
      <c r="E47" s="35" t="s">
        <v>53</v>
      </c>
      <c r="F47" s="38" t="s">
        <v>11</v>
      </c>
      <c r="G47" s="40">
        <v>21014</v>
      </c>
      <c r="H47" s="11"/>
    </row>
    <row r="48" spans="1:8" ht="15">
      <c r="A48" s="12">
        <v>47</v>
      </c>
      <c r="B48" s="41" t="s">
        <v>134</v>
      </c>
      <c r="C48" s="35" t="s">
        <v>135</v>
      </c>
      <c r="D48" s="35" t="s">
        <v>133</v>
      </c>
      <c r="E48" s="35" t="s">
        <v>10</v>
      </c>
      <c r="F48" s="38" t="s">
        <v>11</v>
      </c>
      <c r="G48" s="40">
        <v>21773</v>
      </c>
      <c r="H48" s="11"/>
    </row>
    <row r="49" spans="1:8" ht="15">
      <c r="A49" s="12">
        <v>48</v>
      </c>
      <c r="B49" s="41" t="s">
        <v>137</v>
      </c>
      <c r="C49" s="35" t="s">
        <v>138</v>
      </c>
      <c r="D49" s="35" t="s">
        <v>136</v>
      </c>
      <c r="E49" s="35" t="s">
        <v>33</v>
      </c>
      <c r="F49" s="38" t="s">
        <v>11</v>
      </c>
      <c r="G49" s="40">
        <v>21640</v>
      </c>
      <c r="H49" s="11"/>
    </row>
    <row r="50" spans="1:8" ht="15">
      <c r="A50" s="12">
        <v>49</v>
      </c>
      <c r="B50" s="41" t="s">
        <v>140</v>
      </c>
      <c r="C50" s="35" t="s">
        <v>141</v>
      </c>
      <c r="D50" s="35" t="s">
        <v>139</v>
      </c>
      <c r="E50" s="35" t="s">
        <v>10</v>
      </c>
      <c r="F50" s="38" t="s">
        <v>11</v>
      </c>
      <c r="G50" s="40">
        <v>23033</v>
      </c>
      <c r="H50" s="11"/>
    </row>
    <row r="51" spans="1:8" ht="15">
      <c r="A51" s="12">
        <v>50</v>
      </c>
      <c r="B51" s="41" t="s">
        <v>142</v>
      </c>
      <c r="C51" s="35" t="s">
        <v>143</v>
      </c>
      <c r="D51" s="35" t="s">
        <v>130</v>
      </c>
      <c r="E51" s="35" t="s">
        <v>21</v>
      </c>
      <c r="F51" s="38" t="s">
        <v>11</v>
      </c>
      <c r="G51" s="40">
        <v>21119</v>
      </c>
      <c r="H51" s="11"/>
    </row>
    <row r="52" spans="1:8" ht="15">
      <c r="A52" s="12">
        <v>51</v>
      </c>
      <c r="B52" s="41" t="s">
        <v>144</v>
      </c>
      <c r="C52" s="35" t="s">
        <v>145</v>
      </c>
      <c r="D52" s="35" t="s">
        <v>130</v>
      </c>
      <c r="E52" s="35" t="s">
        <v>10</v>
      </c>
      <c r="F52" s="38" t="s">
        <v>11</v>
      </c>
      <c r="G52" s="40">
        <v>22868</v>
      </c>
      <c r="H52" s="11"/>
    </row>
    <row r="53" spans="1:8" ht="15">
      <c r="A53" s="12">
        <v>52</v>
      </c>
      <c r="B53" s="41" t="s">
        <v>147</v>
      </c>
      <c r="C53" s="35" t="s">
        <v>148</v>
      </c>
      <c r="D53" s="35" t="s">
        <v>146</v>
      </c>
      <c r="E53" s="35" t="s">
        <v>10</v>
      </c>
      <c r="F53" s="38" t="s">
        <v>11</v>
      </c>
      <c r="G53" s="40">
        <v>20792</v>
      </c>
      <c r="H53" s="11"/>
    </row>
    <row r="54" spans="1:8" ht="15">
      <c r="A54" s="12">
        <v>53</v>
      </c>
      <c r="B54" s="41" t="s">
        <v>150</v>
      </c>
      <c r="C54" s="35" t="s">
        <v>151</v>
      </c>
      <c r="D54" s="35" t="s">
        <v>149</v>
      </c>
      <c r="E54" s="35" t="s">
        <v>72</v>
      </c>
      <c r="F54" s="38" t="s">
        <v>11</v>
      </c>
      <c r="G54" s="40">
        <v>22119</v>
      </c>
      <c r="H54" s="11"/>
    </row>
    <row r="55" spans="1:8" ht="15">
      <c r="A55" s="12">
        <v>54</v>
      </c>
      <c r="B55" s="41" t="s">
        <v>152</v>
      </c>
      <c r="C55" s="35" t="s">
        <v>153</v>
      </c>
      <c r="D55" s="35" t="s">
        <v>149</v>
      </c>
      <c r="E55" s="35" t="s">
        <v>33</v>
      </c>
      <c r="F55" s="38" t="s">
        <v>11</v>
      </c>
      <c r="G55" s="40">
        <v>20976</v>
      </c>
      <c r="H55" s="11"/>
    </row>
    <row r="56" spans="1:8" ht="15">
      <c r="A56" s="12">
        <v>55</v>
      </c>
      <c r="B56" s="41" t="s">
        <v>154</v>
      </c>
      <c r="C56" s="35" t="s">
        <v>155</v>
      </c>
      <c r="D56" s="35" t="s">
        <v>149</v>
      </c>
      <c r="E56" s="35" t="s">
        <v>33</v>
      </c>
      <c r="F56" s="38" t="s">
        <v>11</v>
      </c>
      <c r="G56" s="40">
        <v>23283</v>
      </c>
      <c r="H56" s="11"/>
    </row>
    <row r="57" spans="1:8" ht="15">
      <c r="A57" s="12">
        <v>56</v>
      </c>
      <c r="B57" s="41" t="s">
        <v>156</v>
      </c>
      <c r="C57" s="35" t="s">
        <v>157</v>
      </c>
      <c r="D57" s="35" t="s">
        <v>139</v>
      </c>
      <c r="E57" s="35" t="s">
        <v>72</v>
      </c>
      <c r="F57" s="38" t="s">
        <v>11</v>
      </c>
      <c r="G57" s="40">
        <v>20833</v>
      </c>
      <c r="H57" s="11"/>
    </row>
    <row r="58" spans="1:8" ht="15">
      <c r="A58" s="12">
        <v>57</v>
      </c>
      <c r="B58" s="41" t="s">
        <v>158</v>
      </c>
      <c r="C58" s="35" t="s">
        <v>159</v>
      </c>
      <c r="D58" s="35" t="s">
        <v>139</v>
      </c>
      <c r="E58" s="35" t="s">
        <v>33</v>
      </c>
      <c r="F58" s="38" t="s">
        <v>11</v>
      </c>
      <c r="G58" s="40">
        <v>22047</v>
      </c>
      <c r="H58" s="11"/>
    </row>
    <row r="59" spans="1:8" ht="15">
      <c r="A59" s="12">
        <v>58</v>
      </c>
      <c r="B59" s="41" t="s">
        <v>161</v>
      </c>
      <c r="C59" s="35" t="s">
        <v>162</v>
      </c>
      <c r="D59" s="35" t="s">
        <v>160</v>
      </c>
      <c r="E59" s="35" t="s">
        <v>10</v>
      </c>
      <c r="F59" s="38" t="s">
        <v>11</v>
      </c>
      <c r="G59" s="40">
        <v>20714</v>
      </c>
      <c r="H59" s="11"/>
    </row>
    <row r="60" spans="1:8" ht="15">
      <c r="A60" s="12">
        <v>59</v>
      </c>
      <c r="B60" s="41" t="s">
        <v>163</v>
      </c>
      <c r="C60" s="35" t="s">
        <v>164</v>
      </c>
      <c r="D60" s="35" t="s">
        <v>75</v>
      </c>
      <c r="E60" s="35" t="s">
        <v>33</v>
      </c>
      <c r="F60" s="38" t="s">
        <v>11</v>
      </c>
      <c r="G60" s="40">
        <v>23208</v>
      </c>
      <c r="H60" s="11"/>
    </row>
    <row r="61" spans="1:8" ht="15">
      <c r="A61" s="12">
        <v>60</v>
      </c>
      <c r="B61" s="41" t="s">
        <v>166</v>
      </c>
      <c r="C61" s="35" t="s">
        <v>167</v>
      </c>
      <c r="D61" s="35" t="s">
        <v>165</v>
      </c>
      <c r="E61" s="35" t="s">
        <v>72</v>
      </c>
      <c r="F61" s="38" t="s">
        <v>11</v>
      </c>
      <c r="G61" s="40">
        <v>23189</v>
      </c>
      <c r="H61" s="11"/>
    </row>
    <row r="62" spans="1:8" ht="15">
      <c r="A62" s="12">
        <v>61</v>
      </c>
      <c r="B62" s="41" t="s">
        <v>169</v>
      </c>
      <c r="C62" s="35" t="s">
        <v>170</v>
      </c>
      <c r="D62" s="35" t="s">
        <v>168</v>
      </c>
      <c r="E62" s="35" t="s">
        <v>33</v>
      </c>
      <c r="F62" s="38" t="s">
        <v>11</v>
      </c>
      <c r="G62" s="40">
        <v>23178</v>
      </c>
      <c r="H62" s="11"/>
    </row>
    <row r="63" spans="1:8" ht="15">
      <c r="A63" s="12">
        <v>62</v>
      </c>
      <c r="B63" s="41" t="s">
        <v>172</v>
      </c>
      <c r="C63" s="35" t="s">
        <v>173</v>
      </c>
      <c r="D63" s="35" t="s">
        <v>171</v>
      </c>
      <c r="E63" s="35" t="s">
        <v>33</v>
      </c>
      <c r="F63" s="38" t="s">
        <v>11</v>
      </c>
      <c r="G63" s="40">
        <v>21654</v>
      </c>
      <c r="H63" s="11"/>
    </row>
    <row r="64" spans="1:8" ht="15">
      <c r="A64" s="12">
        <v>63</v>
      </c>
      <c r="B64" s="41" t="s">
        <v>175</v>
      </c>
      <c r="C64" s="35" t="s">
        <v>176</v>
      </c>
      <c r="D64" s="35" t="s">
        <v>174</v>
      </c>
      <c r="E64" s="35" t="s">
        <v>10</v>
      </c>
      <c r="F64" s="38" t="s">
        <v>11</v>
      </c>
      <c r="G64" s="40">
        <v>21145</v>
      </c>
      <c r="H64" s="11"/>
    </row>
    <row r="65" spans="1:8" ht="15">
      <c r="A65" s="12">
        <v>64</v>
      </c>
      <c r="B65" s="41" t="s">
        <v>178</v>
      </c>
      <c r="C65" s="35" t="s">
        <v>179</v>
      </c>
      <c r="D65" s="35" t="s">
        <v>177</v>
      </c>
      <c r="E65" s="35" t="s">
        <v>72</v>
      </c>
      <c r="F65" s="38" t="s">
        <v>11</v>
      </c>
      <c r="G65" s="40">
        <v>20762</v>
      </c>
      <c r="H65" s="11"/>
    </row>
    <row r="66" spans="1:8" ht="15">
      <c r="A66" s="12">
        <v>65</v>
      </c>
      <c r="B66" s="41" t="s">
        <v>181</v>
      </c>
      <c r="C66" s="35" t="s">
        <v>182</v>
      </c>
      <c r="D66" s="35" t="s">
        <v>180</v>
      </c>
      <c r="E66" s="35" t="s">
        <v>10</v>
      </c>
      <c r="F66" s="38" t="s">
        <v>11</v>
      </c>
      <c r="G66" s="40">
        <v>20777</v>
      </c>
      <c r="H66" s="11"/>
    </row>
    <row r="67" spans="1:8" ht="15">
      <c r="A67" s="12">
        <v>66</v>
      </c>
      <c r="B67" s="41" t="s">
        <v>183</v>
      </c>
      <c r="C67" s="35" t="s">
        <v>184</v>
      </c>
      <c r="D67" s="35" t="s">
        <v>180</v>
      </c>
      <c r="E67" s="35" t="s">
        <v>33</v>
      </c>
      <c r="F67" s="38" t="s">
        <v>11</v>
      </c>
      <c r="G67" s="40">
        <v>22822</v>
      </c>
      <c r="H67" s="11"/>
    </row>
    <row r="68" spans="1:8" ht="15">
      <c r="A68" s="12">
        <v>67</v>
      </c>
      <c r="B68" s="41" t="s">
        <v>186</v>
      </c>
      <c r="C68" s="35" t="s">
        <v>187</v>
      </c>
      <c r="D68" s="35" t="s">
        <v>185</v>
      </c>
      <c r="E68" s="35" t="s">
        <v>33</v>
      </c>
      <c r="F68" s="38" t="s">
        <v>11</v>
      </c>
      <c r="G68" s="40">
        <v>20819</v>
      </c>
      <c r="H68" s="11"/>
    </row>
    <row r="69" spans="1:8" ht="15">
      <c r="A69" s="12">
        <v>68</v>
      </c>
      <c r="B69" s="41" t="s">
        <v>189</v>
      </c>
      <c r="C69" s="35" t="s">
        <v>190</v>
      </c>
      <c r="D69" s="35" t="s">
        <v>188</v>
      </c>
      <c r="E69" s="35" t="s">
        <v>10</v>
      </c>
      <c r="F69" s="38" t="s">
        <v>11</v>
      </c>
      <c r="G69" s="40">
        <v>21332</v>
      </c>
      <c r="H69" s="11"/>
    </row>
    <row r="70" spans="1:8" ht="15">
      <c r="A70" s="12">
        <v>69</v>
      </c>
      <c r="B70" s="41" t="s">
        <v>191</v>
      </c>
      <c r="C70" s="35" t="s">
        <v>192</v>
      </c>
      <c r="D70" s="35" t="s">
        <v>185</v>
      </c>
      <c r="E70" s="35" t="s">
        <v>10</v>
      </c>
      <c r="F70" s="38" t="s">
        <v>11</v>
      </c>
      <c r="G70" s="40">
        <v>23405</v>
      </c>
      <c r="H70" s="11"/>
    </row>
    <row r="71" spans="1:8" ht="15">
      <c r="A71" s="12">
        <v>70</v>
      </c>
      <c r="B71" s="41" t="s">
        <v>193</v>
      </c>
      <c r="C71" s="35" t="s">
        <v>194</v>
      </c>
      <c r="D71" s="35" t="s">
        <v>188</v>
      </c>
      <c r="E71" s="35" t="s">
        <v>33</v>
      </c>
      <c r="F71" s="38" t="s">
        <v>11</v>
      </c>
      <c r="G71" s="40">
        <v>20888</v>
      </c>
      <c r="H71" s="11"/>
    </row>
    <row r="72" spans="1:8" ht="15">
      <c r="A72" s="12">
        <v>71</v>
      </c>
      <c r="B72" s="41" t="s">
        <v>196</v>
      </c>
      <c r="C72" s="35" t="s">
        <v>197</v>
      </c>
      <c r="D72" s="35" t="s">
        <v>195</v>
      </c>
      <c r="E72" s="35" t="s">
        <v>72</v>
      </c>
      <c r="F72" s="38" t="s">
        <v>11</v>
      </c>
      <c r="G72" s="40">
        <v>23347</v>
      </c>
      <c r="H72" s="11"/>
    </row>
    <row r="73" spans="1:8" ht="15">
      <c r="A73" s="12">
        <v>72</v>
      </c>
      <c r="B73" s="41" t="s">
        <v>198</v>
      </c>
      <c r="C73" s="35" t="s">
        <v>199</v>
      </c>
      <c r="D73" s="35" t="s">
        <v>188</v>
      </c>
      <c r="E73" s="35" t="s">
        <v>72</v>
      </c>
      <c r="F73" s="38" t="s">
        <v>11</v>
      </c>
      <c r="G73" s="40">
        <v>23375</v>
      </c>
      <c r="H73" s="11"/>
    </row>
    <row r="74" spans="1:8" ht="15">
      <c r="A74" s="12">
        <v>73</v>
      </c>
      <c r="B74" s="41" t="s">
        <v>201</v>
      </c>
      <c r="C74" s="35" t="s">
        <v>202</v>
      </c>
      <c r="D74" s="35" t="s">
        <v>200</v>
      </c>
      <c r="E74" s="35" t="s">
        <v>21</v>
      </c>
      <c r="F74" s="38" t="s">
        <v>11</v>
      </c>
      <c r="G74" s="40">
        <v>22934</v>
      </c>
      <c r="H74" s="11"/>
    </row>
    <row r="75" spans="1:8" ht="15">
      <c r="A75" s="12">
        <v>74</v>
      </c>
      <c r="B75" s="41" t="s">
        <v>204</v>
      </c>
      <c r="C75" s="35" t="s">
        <v>205</v>
      </c>
      <c r="D75" s="35" t="s">
        <v>203</v>
      </c>
      <c r="E75" s="35" t="s">
        <v>18</v>
      </c>
      <c r="F75" s="38" t="s">
        <v>11</v>
      </c>
      <c r="G75" s="40">
        <v>20675</v>
      </c>
      <c r="H75" s="11"/>
    </row>
    <row r="76" spans="1:8" ht="15">
      <c r="A76" s="12">
        <v>75</v>
      </c>
      <c r="B76" s="41" t="s">
        <v>206</v>
      </c>
      <c r="C76" s="35" t="s">
        <v>207</v>
      </c>
      <c r="D76" s="35" t="s">
        <v>174</v>
      </c>
      <c r="E76" s="35" t="s">
        <v>10</v>
      </c>
      <c r="F76" s="38" t="s">
        <v>11</v>
      </c>
      <c r="G76" s="40">
        <v>20846</v>
      </c>
      <c r="H76" s="11"/>
    </row>
    <row r="77" spans="1:8" ht="15">
      <c r="A77" s="12">
        <v>76</v>
      </c>
      <c r="B77" s="41" t="s">
        <v>208</v>
      </c>
      <c r="C77" s="35" t="s">
        <v>209</v>
      </c>
      <c r="D77" s="35" t="s">
        <v>180</v>
      </c>
      <c r="E77" s="35" t="s">
        <v>10</v>
      </c>
      <c r="F77" s="38" t="s">
        <v>11</v>
      </c>
      <c r="G77" s="40">
        <v>21553</v>
      </c>
      <c r="H77" s="11"/>
    </row>
    <row r="78" spans="1:8" ht="15">
      <c r="A78" s="12">
        <v>77</v>
      </c>
      <c r="B78" s="41" t="s">
        <v>210</v>
      </c>
      <c r="C78" s="35" t="s">
        <v>211</v>
      </c>
      <c r="D78" s="35" t="s">
        <v>171</v>
      </c>
      <c r="E78" s="35" t="s">
        <v>33</v>
      </c>
      <c r="F78" s="38" t="s">
        <v>11</v>
      </c>
      <c r="G78" s="40">
        <v>23406</v>
      </c>
      <c r="H78" s="11"/>
    </row>
    <row r="79" spans="1:8" ht="15">
      <c r="A79" s="12">
        <v>78</v>
      </c>
      <c r="B79" s="41" t="s">
        <v>213</v>
      </c>
      <c r="C79" s="35" t="s">
        <v>214</v>
      </c>
      <c r="D79" s="35" t="s">
        <v>212</v>
      </c>
      <c r="E79" s="35" t="s">
        <v>33</v>
      </c>
      <c r="F79" s="38" t="s">
        <v>11</v>
      </c>
      <c r="G79" s="40">
        <v>21489</v>
      </c>
      <c r="H79" s="11"/>
    </row>
    <row r="80" spans="1:8" ht="15">
      <c r="A80" s="12">
        <v>79</v>
      </c>
      <c r="B80" s="41" t="s">
        <v>216</v>
      </c>
      <c r="C80" s="35" t="s">
        <v>217</v>
      </c>
      <c r="D80" s="35" t="s">
        <v>215</v>
      </c>
      <c r="E80" s="35" t="s">
        <v>33</v>
      </c>
      <c r="F80" s="38" t="s">
        <v>11</v>
      </c>
      <c r="G80" s="40">
        <v>21401</v>
      </c>
      <c r="H80" s="11"/>
    </row>
    <row r="81" spans="1:8" ht="15">
      <c r="A81" s="12">
        <v>80</v>
      </c>
      <c r="B81" s="41" t="s">
        <v>218</v>
      </c>
      <c r="C81" s="35" t="s">
        <v>219</v>
      </c>
      <c r="D81" s="35" t="s">
        <v>171</v>
      </c>
      <c r="E81" s="35" t="s">
        <v>10</v>
      </c>
      <c r="F81" s="38" t="s">
        <v>11</v>
      </c>
      <c r="G81" s="40">
        <v>22140</v>
      </c>
      <c r="H81" s="11"/>
    </row>
    <row r="82" spans="1:8" ht="15">
      <c r="A82" s="12">
        <v>81</v>
      </c>
      <c r="B82" s="41" t="s">
        <v>221</v>
      </c>
      <c r="C82" s="35" t="s">
        <v>222</v>
      </c>
      <c r="D82" s="35" t="s">
        <v>220</v>
      </c>
      <c r="E82" s="35" t="s">
        <v>21</v>
      </c>
      <c r="F82" s="38" t="s">
        <v>11</v>
      </c>
      <c r="G82" s="40">
        <v>20905</v>
      </c>
      <c r="H82" s="11"/>
    </row>
    <row r="83" spans="1:8" ht="15">
      <c r="A83" s="12">
        <v>82</v>
      </c>
      <c r="B83" s="41" t="s">
        <v>223</v>
      </c>
      <c r="C83" s="35" t="s">
        <v>224</v>
      </c>
      <c r="D83" s="35" t="s">
        <v>171</v>
      </c>
      <c r="E83" s="35" t="s">
        <v>14</v>
      </c>
      <c r="F83" s="38" t="s">
        <v>11</v>
      </c>
      <c r="G83" s="40">
        <v>20662</v>
      </c>
      <c r="H83" s="11"/>
    </row>
    <row r="84" spans="1:8" ht="15">
      <c r="A84" s="12">
        <v>83</v>
      </c>
      <c r="B84" s="41" t="s">
        <v>225</v>
      </c>
      <c r="C84" s="35" t="s">
        <v>226</v>
      </c>
      <c r="D84" s="35" t="s">
        <v>171</v>
      </c>
      <c r="E84" s="35" t="s">
        <v>14</v>
      </c>
      <c r="F84" s="38" t="s">
        <v>11</v>
      </c>
      <c r="G84" s="40">
        <v>22062</v>
      </c>
      <c r="H84" s="11"/>
    </row>
    <row r="85" spans="1:8" ht="15">
      <c r="A85" s="12">
        <v>84</v>
      </c>
      <c r="B85" s="41" t="s">
        <v>228</v>
      </c>
      <c r="C85" s="35" t="s">
        <v>229</v>
      </c>
      <c r="D85" s="35" t="s">
        <v>227</v>
      </c>
      <c r="E85" s="35" t="s">
        <v>21</v>
      </c>
      <c r="F85" s="38" t="s">
        <v>11</v>
      </c>
      <c r="G85" s="40">
        <v>23407</v>
      </c>
      <c r="H85" s="11"/>
    </row>
    <row r="86" spans="1:8" ht="15">
      <c r="A86" s="12">
        <v>85</v>
      </c>
      <c r="B86" s="41" t="s">
        <v>230</v>
      </c>
      <c r="C86" s="35" t="s">
        <v>231</v>
      </c>
      <c r="D86" s="35" t="s">
        <v>180</v>
      </c>
      <c r="E86" s="35" t="s">
        <v>10</v>
      </c>
      <c r="F86" s="38" t="s">
        <v>11</v>
      </c>
      <c r="G86" s="40">
        <v>21908</v>
      </c>
      <c r="H86" s="11"/>
    </row>
    <row r="87" spans="1:8" ht="15">
      <c r="A87" s="12">
        <v>86</v>
      </c>
      <c r="B87" s="41" t="s">
        <v>232</v>
      </c>
      <c r="C87" s="35" t="s">
        <v>233</v>
      </c>
      <c r="D87" s="35" t="s">
        <v>220</v>
      </c>
      <c r="E87" s="35" t="s">
        <v>21</v>
      </c>
      <c r="F87" s="38" t="s">
        <v>11</v>
      </c>
      <c r="G87" s="40">
        <v>21783</v>
      </c>
      <c r="H87" s="11"/>
    </row>
    <row r="88" spans="1:8" ht="15">
      <c r="A88" s="12">
        <v>87</v>
      </c>
      <c r="B88" s="41" t="s">
        <v>235</v>
      </c>
      <c r="C88" s="35" t="s">
        <v>236</v>
      </c>
      <c r="D88" s="35" t="s">
        <v>234</v>
      </c>
      <c r="E88" s="35" t="s">
        <v>237</v>
      </c>
      <c r="F88" s="38" t="s">
        <v>11</v>
      </c>
      <c r="G88" s="40">
        <v>21431</v>
      </c>
      <c r="H88" s="11"/>
    </row>
    <row r="89" spans="1:8" ht="15">
      <c r="A89" s="12">
        <v>88</v>
      </c>
      <c r="B89" s="41" t="s">
        <v>239</v>
      </c>
      <c r="C89" s="35" t="s">
        <v>240</v>
      </c>
      <c r="D89" s="35" t="s">
        <v>238</v>
      </c>
      <c r="E89" s="35" t="s">
        <v>18</v>
      </c>
      <c r="F89" s="38" t="s">
        <v>11</v>
      </c>
      <c r="G89" s="40">
        <v>20823</v>
      </c>
      <c r="H89" s="11"/>
    </row>
    <row r="90" spans="1:8" ht="15">
      <c r="A90" s="12">
        <v>89</v>
      </c>
      <c r="B90" s="41" t="s">
        <v>241</v>
      </c>
      <c r="C90" s="35" t="s">
        <v>242</v>
      </c>
      <c r="D90" s="35" t="s">
        <v>195</v>
      </c>
      <c r="E90" s="35" t="s">
        <v>33</v>
      </c>
      <c r="F90" s="38" t="s">
        <v>11</v>
      </c>
      <c r="G90" s="40">
        <v>20967</v>
      </c>
      <c r="H90" s="11"/>
    </row>
    <row r="91" spans="1:8" ht="15">
      <c r="A91" s="12">
        <v>90</v>
      </c>
      <c r="B91" s="41" t="s">
        <v>243</v>
      </c>
      <c r="C91" s="35" t="s">
        <v>244</v>
      </c>
      <c r="D91" s="35" t="s">
        <v>215</v>
      </c>
      <c r="E91" s="35" t="s">
        <v>33</v>
      </c>
      <c r="F91" s="38" t="s">
        <v>11</v>
      </c>
      <c r="G91" s="40">
        <v>22723</v>
      </c>
      <c r="H91" s="11"/>
    </row>
    <row r="92" spans="1:8" ht="15">
      <c r="A92" s="12">
        <v>91</v>
      </c>
      <c r="B92" s="41" t="s">
        <v>245</v>
      </c>
      <c r="C92" s="35" t="s">
        <v>246</v>
      </c>
      <c r="D92" s="35" t="s">
        <v>180</v>
      </c>
      <c r="E92" s="35" t="s">
        <v>10</v>
      </c>
      <c r="F92" s="38" t="s">
        <v>11</v>
      </c>
      <c r="G92" s="40">
        <v>22312</v>
      </c>
      <c r="H92" s="11"/>
    </row>
    <row r="93" spans="1:8" ht="15">
      <c r="A93" s="12">
        <v>92</v>
      </c>
      <c r="B93" s="41" t="s">
        <v>248</v>
      </c>
      <c r="C93" s="35" t="s">
        <v>249</v>
      </c>
      <c r="D93" s="35" t="s">
        <v>247</v>
      </c>
      <c r="E93" s="35" t="s">
        <v>10</v>
      </c>
      <c r="F93" s="38" t="s">
        <v>11</v>
      </c>
      <c r="G93" s="40">
        <v>21499</v>
      </c>
      <c r="H93" s="11"/>
    </row>
    <row r="94" spans="1:8" ht="15">
      <c r="A94" s="12">
        <v>93</v>
      </c>
      <c r="B94" s="41" t="s">
        <v>250</v>
      </c>
      <c r="C94" s="35" t="s">
        <v>251</v>
      </c>
      <c r="D94" s="35" t="s">
        <v>247</v>
      </c>
      <c r="E94" s="35" t="s">
        <v>53</v>
      </c>
      <c r="F94" s="38" t="s">
        <v>11</v>
      </c>
      <c r="G94" s="40">
        <v>22524</v>
      </c>
      <c r="H94" s="11"/>
    </row>
    <row r="95" spans="1:8" ht="15">
      <c r="A95" s="12">
        <v>94</v>
      </c>
      <c r="B95" s="41" t="s">
        <v>252</v>
      </c>
      <c r="C95" s="35" t="s">
        <v>253</v>
      </c>
      <c r="D95" s="35" t="s">
        <v>212</v>
      </c>
      <c r="E95" s="35" t="s">
        <v>53</v>
      </c>
      <c r="F95" s="38" t="s">
        <v>11</v>
      </c>
      <c r="G95" s="40">
        <v>21960</v>
      </c>
      <c r="H95" s="11"/>
    </row>
    <row r="96" spans="1:8" ht="15">
      <c r="A96" s="12">
        <v>95</v>
      </c>
      <c r="B96" s="41" t="s">
        <v>254</v>
      </c>
      <c r="C96" s="35" t="s">
        <v>255</v>
      </c>
      <c r="D96" s="35" t="s">
        <v>185</v>
      </c>
      <c r="E96" s="35" t="s">
        <v>18</v>
      </c>
      <c r="F96" s="38" t="s">
        <v>11</v>
      </c>
      <c r="G96" s="40">
        <v>20941</v>
      </c>
      <c r="H96" s="11"/>
    </row>
    <row r="97" spans="1:8" ht="15">
      <c r="A97" s="12">
        <v>96</v>
      </c>
      <c r="B97" s="41" t="s">
        <v>257</v>
      </c>
      <c r="C97" s="35" t="s">
        <v>258</v>
      </c>
      <c r="D97" s="35" t="s">
        <v>256</v>
      </c>
      <c r="E97" s="35" t="s">
        <v>237</v>
      </c>
      <c r="F97" s="38" t="s">
        <v>11</v>
      </c>
      <c r="G97" s="40">
        <v>20921</v>
      </c>
      <c r="H97" s="11"/>
    </row>
    <row r="98" spans="1:8" ht="15">
      <c r="A98" s="12">
        <v>97</v>
      </c>
      <c r="B98" s="41" t="s">
        <v>260</v>
      </c>
      <c r="C98" s="35" t="s">
        <v>261</v>
      </c>
      <c r="D98" s="35" t="s">
        <v>259</v>
      </c>
      <c r="E98" s="35" t="s">
        <v>10</v>
      </c>
      <c r="F98" s="38" t="s">
        <v>11</v>
      </c>
      <c r="G98" s="40">
        <v>20912</v>
      </c>
      <c r="H98" s="11"/>
    </row>
    <row r="99" spans="1:8" ht="15">
      <c r="A99" s="12">
        <v>98</v>
      </c>
      <c r="B99" s="41" t="s">
        <v>262</v>
      </c>
      <c r="C99" s="35" t="s">
        <v>263</v>
      </c>
      <c r="D99" s="35" t="s">
        <v>259</v>
      </c>
      <c r="E99" s="35" t="s">
        <v>18</v>
      </c>
      <c r="F99" s="38" t="s">
        <v>11</v>
      </c>
      <c r="G99" s="40">
        <v>20877</v>
      </c>
      <c r="H99" s="11"/>
    </row>
    <row r="100" spans="1:8" ht="15">
      <c r="A100" s="12">
        <v>99</v>
      </c>
      <c r="B100" s="41" t="s">
        <v>264</v>
      </c>
      <c r="C100" s="35" t="s">
        <v>265</v>
      </c>
      <c r="D100" s="35" t="s">
        <v>259</v>
      </c>
      <c r="E100" s="35" t="s">
        <v>33</v>
      </c>
      <c r="F100" s="38" t="s">
        <v>11</v>
      </c>
      <c r="G100" s="40">
        <v>21943</v>
      </c>
      <c r="H100" s="11"/>
    </row>
    <row r="101" spans="1:8" ht="15">
      <c r="A101" s="12">
        <v>100</v>
      </c>
      <c r="B101" s="41" t="s">
        <v>266</v>
      </c>
      <c r="C101" s="35" t="s">
        <v>267</v>
      </c>
      <c r="D101" s="35" t="s">
        <v>259</v>
      </c>
      <c r="E101" s="35" t="s">
        <v>33</v>
      </c>
      <c r="F101" s="38" t="s">
        <v>11</v>
      </c>
      <c r="G101" s="40">
        <v>20635</v>
      </c>
      <c r="H101" s="11"/>
    </row>
    <row r="102" spans="1:8" ht="15">
      <c r="A102" s="12">
        <v>101</v>
      </c>
      <c r="B102" s="41" t="s">
        <v>269</v>
      </c>
      <c r="C102" s="35" t="s">
        <v>270</v>
      </c>
      <c r="D102" s="35" t="s">
        <v>268</v>
      </c>
      <c r="E102" s="35" t="s">
        <v>10</v>
      </c>
      <c r="F102" s="38" t="s">
        <v>11</v>
      </c>
      <c r="G102" s="40">
        <v>22100</v>
      </c>
      <c r="H102" s="11"/>
    </row>
    <row r="103" spans="1:8" ht="15">
      <c r="A103" s="12">
        <v>102</v>
      </c>
      <c r="B103" s="41" t="s">
        <v>271</v>
      </c>
      <c r="C103" s="35" t="s">
        <v>272</v>
      </c>
      <c r="D103" s="35" t="s">
        <v>180</v>
      </c>
      <c r="E103" s="35" t="s">
        <v>10</v>
      </c>
      <c r="F103" s="38" t="s">
        <v>11</v>
      </c>
      <c r="G103" s="40">
        <v>23003</v>
      </c>
      <c r="H103" s="11"/>
    </row>
    <row r="104" spans="1:8" ht="15">
      <c r="A104" s="12">
        <v>103</v>
      </c>
      <c r="B104" s="41" t="s">
        <v>273</v>
      </c>
      <c r="C104" s="35" t="s">
        <v>274</v>
      </c>
      <c r="D104" s="35" t="s">
        <v>180</v>
      </c>
      <c r="E104" s="35" t="s">
        <v>14</v>
      </c>
      <c r="F104" s="38" t="s">
        <v>11</v>
      </c>
      <c r="G104" s="40">
        <v>23232</v>
      </c>
      <c r="H104" s="11"/>
    </row>
    <row r="105" spans="1:8" ht="15">
      <c r="A105" s="12">
        <v>104</v>
      </c>
      <c r="B105" s="41" t="s">
        <v>276</v>
      </c>
      <c r="C105" s="35" t="s">
        <v>277</v>
      </c>
      <c r="D105" s="35" t="s">
        <v>275</v>
      </c>
      <c r="E105" s="35" t="s">
        <v>33</v>
      </c>
      <c r="F105" s="38" t="s">
        <v>11</v>
      </c>
      <c r="G105" s="40">
        <v>20646</v>
      </c>
      <c r="H105" s="11"/>
    </row>
    <row r="106" spans="1:8" ht="15">
      <c r="A106" s="12">
        <v>105</v>
      </c>
      <c r="B106" s="41" t="s">
        <v>279</v>
      </c>
      <c r="C106" s="35" t="s">
        <v>280</v>
      </c>
      <c r="D106" s="35" t="s">
        <v>278</v>
      </c>
      <c r="E106" s="35" t="s">
        <v>14</v>
      </c>
      <c r="F106" s="38" t="s">
        <v>11</v>
      </c>
      <c r="G106" s="40">
        <v>20851</v>
      </c>
      <c r="H106" s="11"/>
    </row>
    <row r="107" spans="1:8" ht="15">
      <c r="A107" s="12">
        <v>106</v>
      </c>
      <c r="B107" s="41" t="s">
        <v>282</v>
      </c>
      <c r="C107" s="35" t="s">
        <v>283</v>
      </c>
      <c r="D107" s="35" t="s">
        <v>281</v>
      </c>
      <c r="E107" s="35" t="s">
        <v>33</v>
      </c>
      <c r="F107" s="38" t="s">
        <v>11</v>
      </c>
      <c r="G107" s="40">
        <v>23369</v>
      </c>
      <c r="H107" s="11"/>
    </row>
    <row r="108" spans="1:8" ht="15">
      <c r="A108" s="12">
        <v>107</v>
      </c>
      <c r="B108" s="41" t="s">
        <v>285</v>
      </c>
      <c r="C108" s="35" t="s">
        <v>286</v>
      </c>
      <c r="D108" s="35" t="s">
        <v>284</v>
      </c>
      <c r="E108" s="35" t="s">
        <v>10</v>
      </c>
      <c r="F108" s="38" t="s">
        <v>11</v>
      </c>
      <c r="G108" s="40">
        <v>23410</v>
      </c>
      <c r="H108" s="11"/>
    </row>
    <row r="109" spans="1:8" ht="15">
      <c r="A109" s="12">
        <v>108</v>
      </c>
      <c r="B109" s="41" t="s">
        <v>288</v>
      </c>
      <c r="C109" s="35" t="s">
        <v>289</v>
      </c>
      <c r="D109" s="35" t="s">
        <v>287</v>
      </c>
      <c r="E109" s="35" t="s">
        <v>33</v>
      </c>
      <c r="F109" s="38" t="s">
        <v>11</v>
      </c>
      <c r="G109" s="40">
        <v>22488</v>
      </c>
      <c r="H109" s="11"/>
    </row>
    <row r="110" spans="1:8" ht="15">
      <c r="A110" s="12">
        <v>109</v>
      </c>
      <c r="B110" s="41" t="s">
        <v>291</v>
      </c>
      <c r="C110" s="35" t="s">
        <v>292</v>
      </c>
      <c r="D110" s="35" t="s">
        <v>290</v>
      </c>
      <c r="E110" s="35" t="s">
        <v>10</v>
      </c>
      <c r="F110" s="38" t="s">
        <v>11</v>
      </c>
      <c r="G110" s="40">
        <v>22940</v>
      </c>
      <c r="H110" s="11"/>
    </row>
    <row r="111" spans="1:8" ht="15">
      <c r="A111" s="12">
        <v>110</v>
      </c>
      <c r="B111" s="41" t="s">
        <v>293</v>
      </c>
      <c r="C111" s="35" t="s">
        <v>294</v>
      </c>
      <c r="D111" s="35" t="s">
        <v>287</v>
      </c>
      <c r="E111" s="35" t="s">
        <v>10</v>
      </c>
      <c r="F111" s="38" t="s">
        <v>11</v>
      </c>
      <c r="G111" s="40">
        <v>21908</v>
      </c>
      <c r="H111" s="11"/>
    </row>
    <row r="112" spans="1:8" ht="15">
      <c r="A112" s="12">
        <v>111</v>
      </c>
      <c r="B112" s="41" t="s">
        <v>296</v>
      </c>
      <c r="C112" s="35" t="s">
        <v>297</v>
      </c>
      <c r="D112" s="35" t="s">
        <v>295</v>
      </c>
      <c r="E112" s="35" t="s">
        <v>33</v>
      </c>
      <c r="F112" s="38" t="s">
        <v>11</v>
      </c>
      <c r="G112" s="40">
        <v>23291</v>
      </c>
      <c r="H112" s="11"/>
    </row>
    <row r="113" spans="1:8" ht="15">
      <c r="A113" s="12">
        <v>112</v>
      </c>
      <c r="B113" s="41" t="s">
        <v>298</v>
      </c>
      <c r="C113" s="35" t="s">
        <v>299</v>
      </c>
      <c r="D113" s="35" t="s">
        <v>212</v>
      </c>
      <c r="E113" s="35" t="s">
        <v>10</v>
      </c>
      <c r="F113" s="38" t="s">
        <v>11</v>
      </c>
      <c r="G113" s="40">
        <v>22755</v>
      </c>
      <c r="H113" s="11"/>
    </row>
    <row r="114" spans="1:8" ht="15">
      <c r="A114" s="12">
        <v>113</v>
      </c>
      <c r="B114" s="41" t="s">
        <v>301</v>
      </c>
      <c r="C114" s="35" t="s">
        <v>302</v>
      </c>
      <c r="D114" s="35" t="s">
        <v>300</v>
      </c>
      <c r="E114" s="35" t="s">
        <v>21</v>
      </c>
      <c r="F114" s="38" t="s">
        <v>11</v>
      </c>
      <c r="G114" s="40">
        <v>23239</v>
      </c>
      <c r="H114" s="11"/>
    </row>
    <row r="115" spans="1:8" ht="15">
      <c r="A115" s="12">
        <v>114</v>
      </c>
      <c r="B115" s="41" t="s">
        <v>303</v>
      </c>
      <c r="C115" s="35" t="s">
        <v>304</v>
      </c>
      <c r="D115" s="35" t="s">
        <v>300</v>
      </c>
      <c r="E115" s="35" t="s">
        <v>21</v>
      </c>
      <c r="F115" s="38" t="s">
        <v>11</v>
      </c>
      <c r="G115" s="40">
        <v>23239</v>
      </c>
      <c r="H115" s="11"/>
    </row>
    <row r="116" spans="1:8" ht="15">
      <c r="A116" s="12">
        <v>115</v>
      </c>
      <c r="B116" s="41" t="s">
        <v>305</v>
      </c>
      <c r="C116" s="35" t="s">
        <v>306</v>
      </c>
      <c r="D116" s="35" t="s">
        <v>300</v>
      </c>
      <c r="E116" s="35" t="s">
        <v>21</v>
      </c>
      <c r="F116" s="38" t="s">
        <v>11</v>
      </c>
      <c r="G116" s="40">
        <v>21521</v>
      </c>
      <c r="H116" s="11"/>
    </row>
    <row r="117" spans="1:8" ht="15">
      <c r="A117" s="12">
        <v>116</v>
      </c>
      <c r="B117" s="41" t="s">
        <v>308</v>
      </c>
      <c r="C117" s="35" t="s">
        <v>309</v>
      </c>
      <c r="D117" s="35" t="s">
        <v>307</v>
      </c>
      <c r="E117" s="35" t="s">
        <v>21</v>
      </c>
      <c r="F117" s="38" t="s">
        <v>11</v>
      </c>
      <c r="G117" s="40">
        <v>20633</v>
      </c>
      <c r="H117" s="11"/>
    </row>
    <row r="118" spans="1:8" ht="15">
      <c r="A118" s="12">
        <v>117</v>
      </c>
      <c r="B118" s="41" t="s">
        <v>310</v>
      </c>
      <c r="C118" s="35" t="s">
        <v>311</v>
      </c>
      <c r="D118" s="35" t="s">
        <v>307</v>
      </c>
      <c r="E118" s="35" t="s">
        <v>21</v>
      </c>
      <c r="F118" s="38" t="s">
        <v>11</v>
      </c>
      <c r="G118" s="40">
        <v>22598</v>
      </c>
      <c r="H118" s="11"/>
    </row>
    <row r="119" spans="1:8" ht="15">
      <c r="A119" s="12">
        <v>118</v>
      </c>
      <c r="B119" s="41" t="s">
        <v>313</v>
      </c>
      <c r="C119" s="35" t="s">
        <v>314</v>
      </c>
      <c r="D119" s="35" t="s">
        <v>312</v>
      </c>
      <c r="E119" s="35" t="s">
        <v>53</v>
      </c>
      <c r="F119" s="38" t="s">
        <v>11</v>
      </c>
      <c r="G119" s="40">
        <v>21006</v>
      </c>
      <c r="H119" s="11"/>
    </row>
    <row r="120" spans="1:8" ht="15">
      <c r="A120" s="12">
        <v>119</v>
      </c>
      <c r="B120" s="41" t="s">
        <v>315</v>
      </c>
      <c r="C120" s="35" t="s">
        <v>316</v>
      </c>
      <c r="D120" s="35" t="s">
        <v>212</v>
      </c>
      <c r="E120" s="35" t="s">
        <v>21</v>
      </c>
      <c r="F120" s="38" t="s">
        <v>11</v>
      </c>
      <c r="G120" s="40">
        <v>22251</v>
      </c>
      <c r="H120" s="11"/>
    </row>
    <row r="121" spans="1:8" ht="15">
      <c r="A121" s="12">
        <v>120</v>
      </c>
      <c r="B121" s="41" t="s">
        <v>317</v>
      </c>
      <c r="C121" s="35" t="s">
        <v>318</v>
      </c>
      <c r="D121" s="35" t="s">
        <v>212</v>
      </c>
      <c r="E121" s="35" t="s">
        <v>33</v>
      </c>
      <c r="F121" s="38" t="s">
        <v>11</v>
      </c>
      <c r="G121" s="40">
        <v>21047</v>
      </c>
      <c r="H121" s="11"/>
    </row>
    <row r="122" spans="1:8" ht="15">
      <c r="A122" s="12">
        <v>121</v>
      </c>
      <c r="B122" s="41" t="s">
        <v>319</v>
      </c>
      <c r="C122" s="35" t="s">
        <v>320</v>
      </c>
      <c r="D122" s="35" t="s">
        <v>212</v>
      </c>
      <c r="E122" s="35" t="s">
        <v>53</v>
      </c>
      <c r="F122" s="38" t="s">
        <v>11</v>
      </c>
      <c r="G122" s="40">
        <v>20912</v>
      </c>
      <c r="H122" s="11"/>
    </row>
    <row r="123" spans="1:8" ht="15">
      <c r="A123" s="12">
        <v>122</v>
      </c>
      <c r="B123" s="41" t="s">
        <v>321</v>
      </c>
      <c r="C123" s="35" t="s">
        <v>322</v>
      </c>
      <c r="D123" s="35" t="s">
        <v>278</v>
      </c>
      <c r="E123" s="35" t="s">
        <v>33</v>
      </c>
      <c r="F123" s="38" t="s">
        <v>11</v>
      </c>
      <c r="G123" s="40">
        <v>22916</v>
      </c>
      <c r="H123" s="11"/>
    </row>
    <row r="124" spans="1:8" ht="15">
      <c r="A124" s="12">
        <v>123</v>
      </c>
      <c r="B124" s="41" t="s">
        <v>324</v>
      </c>
      <c r="C124" s="35" t="s">
        <v>325</v>
      </c>
      <c r="D124" s="35" t="s">
        <v>323</v>
      </c>
      <c r="E124" s="35" t="s">
        <v>21</v>
      </c>
      <c r="F124" s="38" t="s">
        <v>11</v>
      </c>
      <c r="G124" s="40">
        <v>21694</v>
      </c>
      <c r="H124" s="11"/>
    </row>
    <row r="125" spans="1:8" ht="15">
      <c r="A125" s="12">
        <v>124</v>
      </c>
      <c r="B125" s="41" t="s">
        <v>326</v>
      </c>
      <c r="C125" s="35" t="s">
        <v>327</v>
      </c>
      <c r="D125" s="35" t="s">
        <v>312</v>
      </c>
      <c r="E125" s="35" t="s">
        <v>10</v>
      </c>
      <c r="F125" s="38" t="s">
        <v>11</v>
      </c>
      <c r="G125" s="40">
        <v>21950</v>
      </c>
      <c r="H125" s="11"/>
    </row>
    <row r="126" spans="1:8" ht="15">
      <c r="A126" s="12">
        <v>125</v>
      </c>
      <c r="B126" s="41" t="s">
        <v>329</v>
      </c>
      <c r="C126" s="35" t="s">
        <v>330</v>
      </c>
      <c r="D126" s="35" t="s">
        <v>328</v>
      </c>
      <c r="E126" s="35" t="s">
        <v>10</v>
      </c>
      <c r="F126" s="38" t="s">
        <v>11</v>
      </c>
      <c r="G126" s="40">
        <v>21518</v>
      </c>
      <c r="H126" s="11"/>
    </row>
    <row r="127" spans="1:8" ht="15">
      <c r="A127" s="12">
        <v>126</v>
      </c>
      <c r="B127" s="41" t="s">
        <v>331</v>
      </c>
      <c r="C127" s="35" t="s">
        <v>332</v>
      </c>
      <c r="D127" s="35" t="s">
        <v>328</v>
      </c>
      <c r="E127" s="35" t="s">
        <v>72</v>
      </c>
      <c r="F127" s="38" t="s">
        <v>11</v>
      </c>
      <c r="G127" s="40">
        <v>22246</v>
      </c>
      <c r="H127" s="11"/>
    </row>
    <row r="128" spans="1:8" ht="15">
      <c r="A128" s="12">
        <v>127</v>
      </c>
      <c r="B128" s="41" t="s">
        <v>333</v>
      </c>
      <c r="C128" s="35" t="s">
        <v>334</v>
      </c>
      <c r="D128" s="35" t="s">
        <v>212</v>
      </c>
      <c r="E128" s="35" t="s">
        <v>53</v>
      </c>
      <c r="F128" s="38" t="s">
        <v>11</v>
      </c>
      <c r="G128" s="40">
        <v>23089</v>
      </c>
      <c r="H128" s="11"/>
    </row>
    <row r="129" spans="1:8" ht="15">
      <c r="A129" s="12">
        <v>128</v>
      </c>
      <c r="B129" s="41" t="s">
        <v>335</v>
      </c>
      <c r="C129" s="35" t="s">
        <v>336</v>
      </c>
      <c r="D129" s="35" t="s">
        <v>171</v>
      </c>
      <c r="E129" s="35" t="s">
        <v>21</v>
      </c>
      <c r="F129" s="38" t="s">
        <v>11</v>
      </c>
      <c r="G129" s="40">
        <v>22804</v>
      </c>
      <c r="H129" s="11"/>
    </row>
    <row r="130" spans="1:8" ht="15">
      <c r="A130" s="12">
        <v>129</v>
      </c>
      <c r="B130" s="41" t="s">
        <v>338</v>
      </c>
      <c r="C130" s="35" t="s">
        <v>339</v>
      </c>
      <c r="D130" s="35" t="s">
        <v>337</v>
      </c>
      <c r="E130" s="35" t="s">
        <v>21</v>
      </c>
      <c r="F130" s="38" t="s">
        <v>11</v>
      </c>
      <c r="G130" s="40">
        <v>21922</v>
      </c>
      <c r="H130" s="11"/>
    </row>
    <row r="131" spans="1:8" ht="15">
      <c r="A131" s="12">
        <v>130</v>
      </c>
      <c r="B131" s="41" t="s">
        <v>340</v>
      </c>
      <c r="C131" s="35" t="s">
        <v>341</v>
      </c>
      <c r="D131" s="35" t="s">
        <v>284</v>
      </c>
      <c r="E131" s="35" t="s">
        <v>18</v>
      </c>
      <c r="F131" s="38" t="s">
        <v>11</v>
      </c>
      <c r="G131" s="40">
        <v>20670</v>
      </c>
      <c r="H131" s="11"/>
    </row>
    <row r="132" spans="1:8" ht="15">
      <c r="A132" s="12">
        <v>131</v>
      </c>
      <c r="B132" s="41" t="s">
        <v>342</v>
      </c>
      <c r="C132" s="35" t="s">
        <v>343</v>
      </c>
      <c r="D132" s="35" t="s">
        <v>295</v>
      </c>
      <c r="E132" s="35" t="s">
        <v>10</v>
      </c>
      <c r="F132" s="38" t="s">
        <v>11</v>
      </c>
      <c r="G132" s="40">
        <v>23280</v>
      </c>
      <c r="H132" s="11"/>
    </row>
    <row r="133" spans="1:8" ht="15">
      <c r="A133" s="12">
        <v>132</v>
      </c>
      <c r="B133" s="41" t="s">
        <v>344</v>
      </c>
      <c r="C133" s="35" t="s">
        <v>345</v>
      </c>
      <c r="D133" s="35" t="s">
        <v>307</v>
      </c>
      <c r="E133" s="35" t="s">
        <v>10</v>
      </c>
      <c r="F133" s="38" t="s">
        <v>11</v>
      </c>
      <c r="G133" s="40">
        <v>22157</v>
      </c>
      <c r="H133" s="11"/>
    </row>
    <row r="134" spans="1:8" ht="15">
      <c r="A134" s="12">
        <v>133</v>
      </c>
      <c r="B134" s="41" t="s">
        <v>346</v>
      </c>
      <c r="C134" s="35" t="s">
        <v>347</v>
      </c>
      <c r="D134" s="35" t="s">
        <v>307</v>
      </c>
      <c r="E134" s="35" t="s">
        <v>18</v>
      </c>
      <c r="F134" s="38" t="s">
        <v>11</v>
      </c>
      <c r="G134" s="40">
        <v>21045</v>
      </c>
      <c r="H134" s="11"/>
    </row>
    <row r="135" spans="1:8" ht="15">
      <c r="A135" s="12">
        <v>134</v>
      </c>
      <c r="B135" s="41" t="s">
        <v>349</v>
      </c>
      <c r="C135" s="35" t="s">
        <v>350</v>
      </c>
      <c r="D135" s="35" t="s">
        <v>348</v>
      </c>
      <c r="E135" s="35" t="s">
        <v>18</v>
      </c>
      <c r="F135" s="38" t="s">
        <v>11</v>
      </c>
      <c r="G135" s="40">
        <v>20775</v>
      </c>
      <c r="H135" s="11"/>
    </row>
    <row r="136" spans="1:8" ht="15">
      <c r="A136" s="12">
        <v>135</v>
      </c>
      <c r="B136" s="41" t="s">
        <v>351</v>
      </c>
      <c r="C136" s="35" t="s">
        <v>352</v>
      </c>
      <c r="D136" s="35" t="s">
        <v>328</v>
      </c>
      <c r="E136" s="35" t="s">
        <v>33</v>
      </c>
      <c r="F136" s="38" t="s">
        <v>11</v>
      </c>
      <c r="G136" s="40">
        <v>22143</v>
      </c>
      <c r="H136" s="11"/>
    </row>
    <row r="137" spans="1:8" ht="15">
      <c r="A137" s="12">
        <v>136</v>
      </c>
      <c r="B137" s="41" t="s">
        <v>353</v>
      </c>
      <c r="C137" s="35" t="s">
        <v>354</v>
      </c>
      <c r="D137" s="35" t="s">
        <v>328</v>
      </c>
      <c r="E137" s="35" t="s">
        <v>10</v>
      </c>
      <c r="F137" s="38" t="s">
        <v>11</v>
      </c>
      <c r="G137" s="40">
        <v>20867</v>
      </c>
      <c r="H137" s="11"/>
    </row>
    <row r="138" spans="1:8" ht="15">
      <c r="A138" s="12">
        <v>137</v>
      </c>
      <c r="B138" s="41" t="s">
        <v>355</v>
      </c>
      <c r="C138" s="35" t="s">
        <v>356</v>
      </c>
      <c r="D138" s="35" t="s">
        <v>215</v>
      </c>
      <c r="E138" s="35" t="s">
        <v>14</v>
      </c>
      <c r="F138" s="38" t="s">
        <v>11</v>
      </c>
      <c r="G138" s="40">
        <v>22706</v>
      </c>
      <c r="H138" s="11"/>
    </row>
    <row r="139" spans="1:8" ht="15">
      <c r="A139" s="12">
        <v>138</v>
      </c>
      <c r="B139" s="41" t="s">
        <v>358</v>
      </c>
      <c r="C139" s="35" t="s">
        <v>359</v>
      </c>
      <c r="D139" s="35" t="s">
        <v>357</v>
      </c>
      <c r="E139" s="35" t="s">
        <v>10</v>
      </c>
      <c r="F139" s="38" t="s">
        <v>11</v>
      </c>
      <c r="G139" s="40">
        <v>22261</v>
      </c>
      <c r="H139" s="11"/>
    </row>
    <row r="140" spans="1:8" ht="15">
      <c r="A140" s="12">
        <v>139</v>
      </c>
      <c r="B140" s="41" t="s">
        <v>360</v>
      </c>
      <c r="C140" s="35" t="s">
        <v>361</v>
      </c>
      <c r="D140" s="35" t="s">
        <v>7</v>
      </c>
      <c r="E140" s="35" t="s">
        <v>14</v>
      </c>
      <c r="F140" s="38" t="s">
        <v>11</v>
      </c>
      <c r="G140" s="40">
        <v>23083</v>
      </c>
      <c r="H140" s="11"/>
    </row>
    <row r="141" spans="1:8" ht="15">
      <c r="A141" s="12">
        <v>140</v>
      </c>
      <c r="B141" s="41" t="s">
        <v>363</v>
      </c>
      <c r="C141" s="35" t="s">
        <v>364</v>
      </c>
      <c r="D141" s="35" t="s">
        <v>362</v>
      </c>
      <c r="E141" s="35" t="s">
        <v>21</v>
      </c>
      <c r="F141" s="38" t="s">
        <v>11</v>
      </c>
      <c r="G141" s="40">
        <v>21617</v>
      </c>
      <c r="H141" s="11"/>
    </row>
    <row r="142" spans="1:8" ht="15">
      <c r="A142" s="12">
        <v>141</v>
      </c>
      <c r="B142" s="41" t="s">
        <v>365</v>
      </c>
      <c r="C142" s="35" t="s">
        <v>366</v>
      </c>
      <c r="D142" s="35" t="s">
        <v>328</v>
      </c>
      <c r="E142" s="35" t="s">
        <v>10</v>
      </c>
      <c r="F142" s="38" t="s">
        <v>11</v>
      </c>
      <c r="G142" s="40">
        <v>22507</v>
      </c>
      <c r="H142" s="11"/>
    </row>
    <row r="143" spans="1:8" ht="15">
      <c r="A143" s="12">
        <v>142</v>
      </c>
      <c r="B143" s="41" t="s">
        <v>367</v>
      </c>
      <c r="C143" s="35" t="s">
        <v>368</v>
      </c>
      <c r="D143" s="35" t="s">
        <v>357</v>
      </c>
      <c r="E143" s="35" t="s">
        <v>33</v>
      </c>
      <c r="F143" s="38" t="s">
        <v>11</v>
      </c>
      <c r="G143" s="40">
        <v>22131</v>
      </c>
      <c r="H143" s="11"/>
    </row>
    <row r="144" spans="1:8" ht="15">
      <c r="A144" s="12">
        <v>143</v>
      </c>
      <c r="B144" s="41" t="s">
        <v>369</v>
      </c>
      <c r="C144" s="35" t="s">
        <v>370</v>
      </c>
      <c r="D144" s="35" t="s">
        <v>215</v>
      </c>
      <c r="E144" s="35" t="s">
        <v>33</v>
      </c>
      <c r="F144" s="38" t="s">
        <v>11</v>
      </c>
      <c r="G144" s="40">
        <v>23044</v>
      </c>
      <c r="H144" s="11"/>
    </row>
    <row r="145" spans="1:8" ht="15">
      <c r="A145" s="12">
        <v>144</v>
      </c>
      <c r="B145" s="41" t="s">
        <v>371</v>
      </c>
      <c r="C145" s="35" t="s">
        <v>372</v>
      </c>
      <c r="D145" s="35" t="s">
        <v>215</v>
      </c>
      <c r="E145" s="35" t="s">
        <v>10</v>
      </c>
      <c r="F145" s="38" t="s">
        <v>11</v>
      </c>
      <c r="G145" s="40">
        <v>21081</v>
      </c>
      <c r="H145" s="11"/>
    </row>
    <row r="146" spans="1:8" ht="15">
      <c r="A146" s="12">
        <v>145</v>
      </c>
      <c r="B146" s="41" t="s">
        <v>374</v>
      </c>
      <c r="C146" s="35" t="s">
        <v>375</v>
      </c>
      <c r="D146" s="35" t="s">
        <v>373</v>
      </c>
      <c r="E146" s="35" t="s">
        <v>10</v>
      </c>
      <c r="F146" s="38" t="s">
        <v>11</v>
      </c>
      <c r="G146" s="40">
        <v>21877</v>
      </c>
      <c r="H146" s="11"/>
    </row>
    <row r="147" spans="1:8" ht="15">
      <c r="A147" s="12">
        <v>146</v>
      </c>
      <c r="B147" s="41" t="s">
        <v>377</v>
      </c>
      <c r="C147" s="35" t="s">
        <v>378</v>
      </c>
      <c r="D147" s="35" t="s">
        <v>376</v>
      </c>
      <c r="E147" s="35" t="s">
        <v>33</v>
      </c>
      <c r="F147" s="38" t="s">
        <v>11</v>
      </c>
      <c r="G147" s="40">
        <v>20978</v>
      </c>
      <c r="H147" s="11"/>
    </row>
    <row r="148" spans="1:8" ht="15">
      <c r="A148" s="12">
        <v>147</v>
      </c>
      <c r="B148" s="41" t="s">
        <v>379</v>
      </c>
      <c r="C148" s="35" t="s">
        <v>380</v>
      </c>
      <c r="D148" s="35" t="s">
        <v>275</v>
      </c>
      <c r="E148" s="35" t="s">
        <v>33</v>
      </c>
      <c r="F148" s="38" t="s">
        <v>11</v>
      </c>
      <c r="G148" s="40">
        <v>22830</v>
      </c>
      <c r="H148" s="11"/>
    </row>
    <row r="149" spans="1:8" ht="15">
      <c r="A149" s="12">
        <v>148</v>
      </c>
      <c r="B149" s="41" t="s">
        <v>381</v>
      </c>
      <c r="C149" s="35" t="s">
        <v>382</v>
      </c>
      <c r="D149" s="35" t="s">
        <v>290</v>
      </c>
      <c r="E149" s="35" t="s">
        <v>21</v>
      </c>
      <c r="F149" s="38" t="s">
        <v>11</v>
      </c>
      <c r="G149" s="40">
        <v>22661</v>
      </c>
      <c r="H149" s="11"/>
    </row>
    <row r="150" spans="1:8" ht="15">
      <c r="A150" s="12">
        <v>149</v>
      </c>
      <c r="B150" s="41" t="s">
        <v>384</v>
      </c>
      <c r="C150" s="35" t="s">
        <v>385</v>
      </c>
      <c r="D150" s="35" t="s">
        <v>383</v>
      </c>
      <c r="E150" s="35" t="s">
        <v>10</v>
      </c>
      <c r="F150" s="38" t="s">
        <v>11</v>
      </c>
      <c r="G150" s="40">
        <v>22659</v>
      </c>
      <c r="H150" s="11"/>
    </row>
    <row r="151" spans="1:8" ht="15">
      <c r="A151" s="12">
        <v>150</v>
      </c>
      <c r="B151" s="41" t="s">
        <v>386</v>
      </c>
      <c r="C151" s="35" t="s">
        <v>387</v>
      </c>
      <c r="D151" s="35" t="s">
        <v>290</v>
      </c>
      <c r="E151" s="35" t="s">
        <v>21</v>
      </c>
      <c r="F151" s="38" t="s">
        <v>11</v>
      </c>
      <c r="G151" s="40">
        <v>23472</v>
      </c>
      <c r="H151" s="11"/>
    </row>
    <row r="152" spans="1:8" ht="15">
      <c r="A152" s="12">
        <v>151</v>
      </c>
      <c r="B152" s="41" t="s">
        <v>388</v>
      </c>
      <c r="C152" s="35" t="s">
        <v>389</v>
      </c>
      <c r="D152" s="35" t="s">
        <v>290</v>
      </c>
      <c r="E152" s="35" t="s">
        <v>10</v>
      </c>
      <c r="F152" s="38" t="s">
        <v>11</v>
      </c>
      <c r="G152" s="40">
        <v>22211</v>
      </c>
      <c r="H152" s="11"/>
    </row>
    <row r="153" spans="1:8" ht="15">
      <c r="A153" s="12">
        <v>152</v>
      </c>
      <c r="B153" s="41" t="s">
        <v>390</v>
      </c>
      <c r="C153" s="35" t="s">
        <v>391</v>
      </c>
      <c r="D153" s="35" t="s">
        <v>278</v>
      </c>
      <c r="E153" s="35" t="s">
        <v>18</v>
      </c>
      <c r="F153" s="38" t="s">
        <v>11</v>
      </c>
      <c r="G153" s="40">
        <v>20778</v>
      </c>
      <c r="H153" s="11"/>
    </row>
    <row r="154" spans="1:8" ht="15">
      <c r="A154" s="12">
        <v>153</v>
      </c>
      <c r="B154" s="41" t="s">
        <v>392</v>
      </c>
      <c r="C154" s="35" t="s">
        <v>393</v>
      </c>
      <c r="D154" s="35" t="s">
        <v>278</v>
      </c>
      <c r="E154" s="35" t="s">
        <v>21</v>
      </c>
      <c r="F154" s="38" t="s">
        <v>11</v>
      </c>
      <c r="G154" s="40">
        <v>22125</v>
      </c>
      <c r="H154" s="11"/>
    </row>
    <row r="155" spans="1:8" ht="15">
      <c r="A155" s="12">
        <v>154</v>
      </c>
      <c r="B155" s="41" t="s">
        <v>394</v>
      </c>
      <c r="C155" s="35" t="s">
        <v>395</v>
      </c>
      <c r="D155" s="35" t="s">
        <v>307</v>
      </c>
      <c r="E155" s="35" t="s">
        <v>10</v>
      </c>
      <c r="F155" s="38" t="s">
        <v>11</v>
      </c>
      <c r="G155" s="40">
        <v>20643</v>
      </c>
      <c r="H155" s="11"/>
    </row>
    <row r="156" spans="1:8" ht="15">
      <c r="A156" s="12">
        <v>155</v>
      </c>
      <c r="B156" s="41" t="s">
        <v>396</v>
      </c>
      <c r="C156" s="35" t="s">
        <v>397</v>
      </c>
      <c r="D156" s="35" t="s">
        <v>307</v>
      </c>
      <c r="E156" s="35" t="s">
        <v>21</v>
      </c>
      <c r="F156" s="38" t="s">
        <v>11</v>
      </c>
      <c r="G156" s="40">
        <v>20769</v>
      </c>
      <c r="H156" s="11"/>
    </row>
    <row r="157" spans="1:8" ht="15">
      <c r="A157" s="12">
        <v>156</v>
      </c>
      <c r="B157" s="41" t="s">
        <v>398</v>
      </c>
      <c r="C157" s="35" t="s">
        <v>399</v>
      </c>
      <c r="D157" s="35" t="s">
        <v>275</v>
      </c>
      <c r="E157" s="35" t="s">
        <v>10</v>
      </c>
      <c r="F157" s="38" t="s">
        <v>11</v>
      </c>
      <c r="G157" s="40">
        <v>22209</v>
      </c>
      <c r="H157" s="11"/>
    </row>
    <row r="158" spans="1:8" ht="15">
      <c r="A158" s="12">
        <v>157</v>
      </c>
      <c r="B158" s="41" t="s">
        <v>400</v>
      </c>
      <c r="C158" s="35" t="s">
        <v>401</v>
      </c>
      <c r="D158" s="35" t="s">
        <v>125</v>
      </c>
      <c r="E158" s="35" t="s">
        <v>21</v>
      </c>
      <c r="F158" s="38" t="s">
        <v>11</v>
      </c>
      <c r="G158" s="40">
        <v>21108</v>
      </c>
      <c r="H158" s="11"/>
    </row>
    <row r="159" spans="1:8" ht="15">
      <c r="A159" s="12">
        <v>158</v>
      </c>
      <c r="B159" s="41" t="s">
        <v>403</v>
      </c>
      <c r="C159" s="35" t="s">
        <v>404</v>
      </c>
      <c r="D159" s="35" t="s">
        <v>402</v>
      </c>
      <c r="E159" s="35" t="s">
        <v>33</v>
      </c>
      <c r="F159" s="38" t="s">
        <v>11</v>
      </c>
      <c r="G159" s="40">
        <v>22583</v>
      </c>
      <c r="H159" s="11"/>
    </row>
    <row r="160" spans="1:8" ht="15">
      <c r="A160" s="12">
        <v>159</v>
      </c>
      <c r="B160" s="41" t="s">
        <v>405</v>
      </c>
      <c r="C160" s="35" t="s">
        <v>406</v>
      </c>
      <c r="D160" s="35" t="s">
        <v>376</v>
      </c>
      <c r="E160" s="35" t="s">
        <v>33</v>
      </c>
      <c r="F160" s="38" t="s">
        <v>11</v>
      </c>
      <c r="G160" s="40">
        <v>20632</v>
      </c>
      <c r="H160" s="11"/>
    </row>
    <row r="161" spans="1:8" ht="15">
      <c r="A161" s="12">
        <v>160</v>
      </c>
      <c r="B161" s="41" t="s">
        <v>407</v>
      </c>
      <c r="C161" s="35" t="s">
        <v>408</v>
      </c>
      <c r="D161" s="35" t="s">
        <v>61</v>
      </c>
      <c r="E161" s="35" t="s">
        <v>33</v>
      </c>
      <c r="F161" s="38" t="s">
        <v>11</v>
      </c>
      <c r="G161" s="40">
        <v>21394</v>
      </c>
      <c r="H161" s="11"/>
    </row>
    <row r="162" spans="1:8" ht="15">
      <c r="A162" s="12">
        <v>161</v>
      </c>
      <c r="B162" s="41" t="s">
        <v>409</v>
      </c>
      <c r="C162" s="35" t="s">
        <v>410</v>
      </c>
      <c r="D162" s="35" t="s">
        <v>61</v>
      </c>
      <c r="E162" s="35" t="s">
        <v>33</v>
      </c>
      <c r="F162" s="38" t="s">
        <v>11</v>
      </c>
      <c r="G162" s="40">
        <v>21346</v>
      </c>
      <c r="H162" s="11"/>
    </row>
    <row r="163" spans="1:8" ht="15">
      <c r="A163" s="12">
        <v>162</v>
      </c>
      <c r="B163" s="41" t="s">
        <v>411</v>
      </c>
      <c r="C163" s="35" t="s">
        <v>412</v>
      </c>
      <c r="D163" s="35" t="s">
        <v>61</v>
      </c>
      <c r="E163" s="35" t="s">
        <v>33</v>
      </c>
      <c r="F163" s="38" t="s">
        <v>11</v>
      </c>
      <c r="G163" s="40">
        <v>21183</v>
      </c>
      <c r="H163" s="11"/>
    </row>
    <row r="164" spans="1:8" ht="15">
      <c r="A164" s="12">
        <v>163</v>
      </c>
      <c r="B164" s="41" t="s">
        <v>413</v>
      </c>
      <c r="C164" s="35" t="s">
        <v>414</v>
      </c>
      <c r="D164" s="35" t="s">
        <v>75</v>
      </c>
      <c r="E164" s="35" t="s">
        <v>53</v>
      </c>
      <c r="F164" s="38" t="s">
        <v>11</v>
      </c>
      <c r="G164" s="40">
        <v>22153</v>
      </c>
      <c r="H164" s="11"/>
    </row>
    <row r="165" spans="1:8" ht="15">
      <c r="A165" s="12">
        <v>164</v>
      </c>
      <c r="B165" s="41" t="s">
        <v>416</v>
      </c>
      <c r="C165" s="35" t="s">
        <v>417</v>
      </c>
      <c r="D165" s="35" t="s">
        <v>415</v>
      </c>
      <c r="E165" s="35" t="s">
        <v>10</v>
      </c>
      <c r="F165" s="38" t="s">
        <v>11</v>
      </c>
      <c r="G165" s="40">
        <v>22236</v>
      </c>
      <c r="H165" s="11"/>
    </row>
    <row r="166" spans="1:8" ht="15">
      <c r="A166" s="12">
        <v>165</v>
      </c>
      <c r="B166" s="41" t="s">
        <v>418</v>
      </c>
      <c r="C166" s="35" t="s">
        <v>419</v>
      </c>
      <c r="D166" s="35" t="s">
        <v>415</v>
      </c>
      <c r="E166" s="35" t="s">
        <v>21</v>
      </c>
      <c r="F166" s="38" t="s">
        <v>11</v>
      </c>
      <c r="G166" s="40">
        <v>20767</v>
      </c>
      <c r="H166" s="11"/>
    </row>
    <row r="167" spans="1:8" ht="15">
      <c r="A167" s="12">
        <v>166</v>
      </c>
      <c r="B167" s="41" t="s">
        <v>420</v>
      </c>
      <c r="C167" s="35" t="s">
        <v>421</v>
      </c>
      <c r="D167" s="35" t="s">
        <v>415</v>
      </c>
      <c r="E167" s="35" t="s">
        <v>422</v>
      </c>
      <c r="F167" s="38" t="s">
        <v>11</v>
      </c>
      <c r="G167" s="40">
        <v>21625</v>
      </c>
      <c r="H167" s="11"/>
    </row>
    <row r="168" spans="1:8" ht="15">
      <c r="A168" s="12">
        <v>167</v>
      </c>
      <c r="B168" s="41" t="s">
        <v>423</v>
      </c>
      <c r="C168" s="35" t="s">
        <v>424</v>
      </c>
      <c r="D168" s="35" t="s">
        <v>415</v>
      </c>
      <c r="E168" s="35" t="s">
        <v>43</v>
      </c>
      <c r="F168" s="38" t="s">
        <v>11</v>
      </c>
      <c r="G168" s="40">
        <v>22244</v>
      </c>
      <c r="H168" s="11"/>
    </row>
    <row r="169" spans="1:8" ht="15">
      <c r="A169" s="12">
        <v>168</v>
      </c>
      <c r="B169" s="41" t="s">
        <v>425</v>
      </c>
      <c r="C169" s="35" t="s">
        <v>426</v>
      </c>
      <c r="D169" s="35" t="s">
        <v>415</v>
      </c>
      <c r="E169" s="35" t="s">
        <v>10</v>
      </c>
      <c r="F169" s="38" t="s">
        <v>11</v>
      </c>
      <c r="G169" s="40">
        <v>23278</v>
      </c>
      <c r="H169" s="11"/>
    </row>
    <row r="170" spans="1:8" ht="15">
      <c r="A170" s="12">
        <v>169</v>
      </c>
      <c r="B170" s="41" t="s">
        <v>427</v>
      </c>
      <c r="C170" s="35" t="s">
        <v>428</v>
      </c>
      <c r="D170" s="35" t="s">
        <v>415</v>
      </c>
      <c r="E170" s="35" t="s">
        <v>10</v>
      </c>
      <c r="F170" s="38" t="s">
        <v>11</v>
      </c>
      <c r="G170" s="40">
        <v>22141</v>
      </c>
      <c r="H170" s="11"/>
    </row>
    <row r="171" spans="1:8" ht="15">
      <c r="A171" s="12">
        <v>170</v>
      </c>
      <c r="B171" s="41" t="s">
        <v>429</v>
      </c>
      <c r="C171" s="35" t="s">
        <v>430</v>
      </c>
      <c r="D171" s="35" t="s">
        <v>415</v>
      </c>
      <c r="E171" s="35" t="s">
        <v>10</v>
      </c>
      <c r="F171" s="38" t="s">
        <v>11</v>
      </c>
      <c r="G171" s="40">
        <v>21984</v>
      </c>
      <c r="H171" s="11"/>
    </row>
    <row r="172" spans="1:8" ht="15">
      <c r="A172" s="12">
        <v>171</v>
      </c>
      <c r="B172" s="41" t="s">
        <v>432</v>
      </c>
      <c r="C172" s="35" t="s">
        <v>433</v>
      </c>
      <c r="D172" s="35" t="s">
        <v>431</v>
      </c>
      <c r="E172" s="35" t="s">
        <v>21</v>
      </c>
      <c r="F172" s="38" t="s">
        <v>11</v>
      </c>
      <c r="G172" s="40">
        <v>21589</v>
      </c>
      <c r="H172" s="11"/>
    </row>
    <row r="173" spans="1:8" ht="15">
      <c r="A173" s="12">
        <v>172</v>
      </c>
      <c r="B173" s="41" t="s">
        <v>434</v>
      </c>
      <c r="C173" s="35" t="s">
        <v>435</v>
      </c>
      <c r="D173" s="35" t="s">
        <v>431</v>
      </c>
      <c r="E173" s="35" t="s">
        <v>21</v>
      </c>
      <c r="F173" s="38" t="s">
        <v>11</v>
      </c>
      <c r="G173" s="40">
        <v>21898</v>
      </c>
      <c r="H173" s="11"/>
    </row>
    <row r="174" spans="1:8" ht="15">
      <c r="A174" s="12">
        <v>173</v>
      </c>
      <c r="B174" s="41" t="s">
        <v>437</v>
      </c>
      <c r="C174" s="35" t="s">
        <v>438</v>
      </c>
      <c r="D174" s="35" t="s">
        <v>436</v>
      </c>
      <c r="E174" s="35" t="s">
        <v>237</v>
      </c>
      <c r="F174" s="38" t="s">
        <v>11</v>
      </c>
      <c r="G174" s="40">
        <v>20840</v>
      </c>
      <c r="H174" s="11"/>
    </row>
    <row r="175" spans="1:8" ht="15">
      <c r="A175" s="12">
        <v>174</v>
      </c>
      <c r="B175" s="41" t="s">
        <v>439</v>
      </c>
      <c r="C175" s="35" t="s">
        <v>440</v>
      </c>
      <c r="D175" s="35" t="s">
        <v>22</v>
      </c>
      <c r="E175" s="35" t="s">
        <v>33</v>
      </c>
      <c r="F175" s="38" t="s">
        <v>11</v>
      </c>
      <c r="G175" s="40">
        <v>20859</v>
      </c>
      <c r="H175" s="11"/>
    </row>
    <row r="176" spans="1:8" ht="15">
      <c r="A176" s="12">
        <v>175</v>
      </c>
      <c r="B176" s="41" t="s">
        <v>441</v>
      </c>
      <c r="C176" s="35" t="s">
        <v>442</v>
      </c>
      <c r="D176" s="35" t="s">
        <v>275</v>
      </c>
      <c r="E176" s="35" t="s">
        <v>53</v>
      </c>
      <c r="F176" s="38" t="s">
        <v>11</v>
      </c>
      <c r="G176" s="40">
        <v>22071</v>
      </c>
      <c r="H176" s="11"/>
    </row>
    <row r="177" spans="1:8" ht="15">
      <c r="A177" s="12">
        <v>176</v>
      </c>
      <c r="B177" s="41" t="s">
        <v>443</v>
      </c>
      <c r="C177" s="35" t="s">
        <v>444</v>
      </c>
      <c r="D177" s="35" t="s">
        <v>275</v>
      </c>
      <c r="E177" s="35" t="s">
        <v>10</v>
      </c>
      <c r="F177" s="38" t="s">
        <v>11</v>
      </c>
      <c r="G177" s="40">
        <v>21014</v>
      </c>
      <c r="H177" s="11"/>
    </row>
    <row r="178" spans="1:8" ht="15">
      <c r="A178" s="12">
        <v>177</v>
      </c>
      <c r="B178" s="41" t="s">
        <v>445</v>
      </c>
      <c r="C178" s="35" t="s">
        <v>446</v>
      </c>
      <c r="D178" s="35" t="s">
        <v>7</v>
      </c>
      <c r="E178" s="35" t="s">
        <v>18</v>
      </c>
      <c r="F178" s="38" t="s">
        <v>11</v>
      </c>
      <c r="G178" s="40">
        <v>20893</v>
      </c>
      <c r="H178" s="11"/>
    </row>
    <row r="179" spans="1:8" ht="15">
      <c r="A179" s="12">
        <v>178</v>
      </c>
      <c r="B179" s="41" t="s">
        <v>448</v>
      </c>
      <c r="C179" s="35" t="s">
        <v>449</v>
      </c>
      <c r="D179" s="35" t="s">
        <v>447</v>
      </c>
      <c r="E179" s="35" t="s">
        <v>21</v>
      </c>
      <c r="F179" s="38" t="s">
        <v>11</v>
      </c>
      <c r="G179" s="40">
        <v>21919</v>
      </c>
      <c r="H179" s="11"/>
    </row>
    <row r="180" spans="1:8" ht="15">
      <c r="A180" s="12">
        <v>179</v>
      </c>
      <c r="B180" s="41" t="s">
        <v>450</v>
      </c>
      <c r="C180" s="35" t="s">
        <v>451</v>
      </c>
      <c r="D180" s="35" t="s">
        <v>284</v>
      </c>
      <c r="E180" s="35" t="s">
        <v>14</v>
      </c>
      <c r="F180" s="38" t="s">
        <v>11</v>
      </c>
      <c r="G180" s="40">
        <v>20771</v>
      </c>
      <c r="H180" s="11"/>
    </row>
    <row r="181" spans="1:8" ht="15">
      <c r="A181" s="12">
        <v>180</v>
      </c>
      <c r="B181" s="41" t="s">
        <v>452</v>
      </c>
      <c r="C181" s="35" t="s">
        <v>453</v>
      </c>
      <c r="D181" s="35" t="s">
        <v>212</v>
      </c>
      <c r="E181" s="35" t="s">
        <v>53</v>
      </c>
      <c r="F181" s="38" t="s">
        <v>11</v>
      </c>
      <c r="G181" s="40">
        <v>21703</v>
      </c>
      <c r="H181" s="11"/>
    </row>
    <row r="182" spans="1:8" ht="15">
      <c r="A182" s="12">
        <v>181</v>
      </c>
      <c r="B182" s="41" t="s">
        <v>454</v>
      </c>
      <c r="C182" s="35" t="s">
        <v>455</v>
      </c>
      <c r="D182" s="35" t="s">
        <v>171</v>
      </c>
      <c r="E182" s="35" t="s">
        <v>21</v>
      </c>
      <c r="F182" s="38" t="s">
        <v>11</v>
      </c>
      <c r="G182" s="40">
        <v>20707</v>
      </c>
      <c r="H182" s="11"/>
    </row>
    <row r="183" spans="1:8" ht="15">
      <c r="A183" s="12">
        <v>182</v>
      </c>
      <c r="B183" s="41" t="s">
        <v>456</v>
      </c>
      <c r="C183" s="35" t="s">
        <v>457</v>
      </c>
      <c r="D183" s="35" t="s">
        <v>212</v>
      </c>
      <c r="E183" s="35" t="s">
        <v>10</v>
      </c>
      <c r="F183" s="38" t="s">
        <v>11</v>
      </c>
      <c r="G183" s="40">
        <v>22305</v>
      </c>
      <c r="H183" s="11"/>
    </row>
    <row r="184" spans="1:8" ht="15">
      <c r="A184" s="12">
        <v>183</v>
      </c>
      <c r="B184" s="41" t="s">
        <v>458</v>
      </c>
      <c r="C184" s="35" t="s">
        <v>459</v>
      </c>
      <c r="D184" s="35" t="s">
        <v>171</v>
      </c>
      <c r="E184" s="35" t="s">
        <v>14</v>
      </c>
      <c r="F184" s="38" t="s">
        <v>11</v>
      </c>
      <c r="G184" s="40">
        <v>23207</v>
      </c>
      <c r="H184" s="11"/>
    </row>
    <row r="185" spans="1:8" ht="15">
      <c r="A185" s="12">
        <v>184</v>
      </c>
      <c r="B185" s="41" t="s">
        <v>460</v>
      </c>
      <c r="C185" s="35" t="s">
        <v>461</v>
      </c>
      <c r="D185" s="35" t="s">
        <v>323</v>
      </c>
      <c r="E185" s="35" t="s">
        <v>14</v>
      </c>
      <c r="F185" s="38" t="s">
        <v>11</v>
      </c>
      <c r="G185" s="40">
        <v>21195</v>
      </c>
      <c r="H185" s="11"/>
    </row>
    <row r="186" spans="1:8" ht="15">
      <c r="A186" s="12">
        <v>185</v>
      </c>
      <c r="B186" s="41" t="s">
        <v>462</v>
      </c>
      <c r="C186" s="35" t="s">
        <v>463</v>
      </c>
      <c r="D186" s="35" t="s">
        <v>212</v>
      </c>
      <c r="E186" s="35" t="s">
        <v>33</v>
      </c>
      <c r="F186" s="38" t="s">
        <v>11</v>
      </c>
      <c r="G186" s="40">
        <v>20824</v>
      </c>
      <c r="H186" s="11"/>
    </row>
    <row r="187" spans="1:8" ht="15">
      <c r="A187" s="12">
        <v>186</v>
      </c>
      <c r="B187" s="41" t="s">
        <v>464</v>
      </c>
      <c r="C187" s="35" t="s">
        <v>465</v>
      </c>
      <c r="D187" s="35" t="s">
        <v>125</v>
      </c>
      <c r="E187" s="35" t="s">
        <v>14</v>
      </c>
      <c r="F187" s="38" t="s">
        <v>11</v>
      </c>
      <c r="G187" s="40">
        <v>21312</v>
      </c>
      <c r="H187" s="11"/>
    </row>
    <row r="188" spans="1:8" ht="15">
      <c r="A188" s="12">
        <v>187</v>
      </c>
      <c r="B188" s="41" t="s">
        <v>466</v>
      </c>
      <c r="C188" s="35" t="s">
        <v>467</v>
      </c>
      <c r="D188" s="35" t="s">
        <v>125</v>
      </c>
      <c r="E188" s="35" t="s">
        <v>33</v>
      </c>
      <c r="F188" s="38" t="s">
        <v>11</v>
      </c>
      <c r="G188" s="40">
        <v>23360</v>
      </c>
      <c r="H188" s="11"/>
    </row>
    <row r="189" spans="1:8" ht="15">
      <c r="A189" s="12">
        <v>188</v>
      </c>
      <c r="B189" s="41" t="s">
        <v>468</v>
      </c>
      <c r="C189" s="35" t="s">
        <v>469</v>
      </c>
      <c r="D189" s="35" t="s">
        <v>146</v>
      </c>
      <c r="E189" s="35" t="s">
        <v>10</v>
      </c>
      <c r="F189" s="38" t="s">
        <v>11</v>
      </c>
      <c r="G189" s="40">
        <v>23412</v>
      </c>
      <c r="H189" s="11"/>
    </row>
    <row r="190" spans="1:8" ht="15">
      <c r="A190" s="12">
        <v>189</v>
      </c>
      <c r="B190" s="41" t="s">
        <v>471</v>
      </c>
      <c r="C190" s="35" t="s">
        <v>472</v>
      </c>
      <c r="D190" s="35" t="s">
        <v>470</v>
      </c>
      <c r="E190" s="35" t="s">
        <v>10</v>
      </c>
      <c r="F190" s="38" t="s">
        <v>11</v>
      </c>
      <c r="G190" s="40">
        <v>20710</v>
      </c>
      <c r="H190" s="11"/>
    </row>
    <row r="191" spans="1:8" ht="15">
      <c r="A191" s="12">
        <v>190</v>
      </c>
      <c r="B191" s="41" t="s">
        <v>474</v>
      </c>
      <c r="C191" s="35" t="s">
        <v>475</v>
      </c>
      <c r="D191" s="35" t="s">
        <v>473</v>
      </c>
      <c r="E191" s="35" t="s">
        <v>33</v>
      </c>
      <c r="F191" s="38" t="s">
        <v>11</v>
      </c>
      <c r="G191" s="40">
        <v>20666</v>
      </c>
      <c r="H191" s="11"/>
    </row>
    <row r="192" spans="1:8" ht="15">
      <c r="A192" s="12">
        <v>191</v>
      </c>
      <c r="B192" s="41" t="s">
        <v>477</v>
      </c>
      <c r="C192" s="35" t="s">
        <v>478</v>
      </c>
      <c r="D192" s="35" t="s">
        <v>476</v>
      </c>
      <c r="E192" s="35" t="s">
        <v>53</v>
      </c>
      <c r="F192" s="38" t="s">
        <v>11</v>
      </c>
      <c r="G192" s="40">
        <v>21575</v>
      </c>
      <c r="H192" s="11"/>
    </row>
    <row r="193" spans="1:8" ht="15">
      <c r="A193" s="12">
        <v>192</v>
      </c>
      <c r="B193" s="41" t="s">
        <v>479</v>
      </c>
      <c r="C193" s="35" t="s">
        <v>480</v>
      </c>
      <c r="D193" s="35" t="s">
        <v>171</v>
      </c>
      <c r="E193" s="35" t="s">
        <v>14</v>
      </c>
      <c r="F193" s="38" t="s">
        <v>11</v>
      </c>
      <c r="G193" s="40">
        <v>21817</v>
      </c>
      <c r="H193" s="11"/>
    </row>
    <row r="194" spans="1:8" ht="15">
      <c r="A194" s="12">
        <v>193</v>
      </c>
      <c r="B194" s="41" t="s">
        <v>482</v>
      </c>
      <c r="C194" s="35" t="s">
        <v>483</v>
      </c>
      <c r="D194" s="35" t="s">
        <v>481</v>
      </c>
      <c r="E194" s="35" t="s">
        <v>18</v>
      </c>
      <c r="F194" s="38" t="s">
        <v>11</v>
      </c>
      <c r="G194" s="40">
        <v>22633</v>
      </c>
      <c r="H194" s="11"/>
    </row>
    <row r="195" spans="1:8" ht="15">
      <c r="A195" s="12">
        <v>194</v>
      </c>
      <c r="B195" s="41" t="s">
        <v>485</v>
      </c>
      <c r="C195" s="35" t="s">
        <v>486</v>
      </c>
      <c r="D195" s="35" t="s">
        <v>484</v>
      </c>
      <c r="E195" s="35" t="s">
        <v>18</v>
      </c>
      <c r="F195" s="38" t="s">
        <v>11</v>
      </c>
      <c r="G195" s="40">
        <v>22881</v>
      </c>
      <c r="H195" s="11"/>
    </row>
    <row r="196" spans="1:8" ht="15">
      <c r="A196" s="12">
        <v>195</v>
      </c>
      <c r="B196" s="41" t="s">
        <v>487</v>
      </c>
      <c r="C196" s="35" t="s">
        <v>488</v>
      </c>
      <c r="D196" s="35" t="s">
        <v>484</v>
      </c>
      <c r="E196" s="35" t="s">
        <v>18</v>
      </c>
      <c r="F196" s="38" t="s">
        <v>11</v>
      </c>
      <c r="G196" s="40">
        <v>22579</v>
      </c>
      <c r="H196" s="11"/>
    </row>
    <row r="197" spans="1:8" ht="15">
      <c r="A197" s="12">
        <v>196</v>
      </c>
      <c r="B197" s="41" t="s">
        <v>489</v>
      </c>
      <c r="C197" s="35" t="s">
        <v>490</v>
      </c>
      <c r="D197" s="35" t="s">
        <v>295</v>
      </c>
      <c r="E197" s="35" t="s">
        <v>33</v>
      </c>
      <c r="F197" s="38" t="s">
        <v>11</v>
      </c>
      <c r="G197" s="40">
        <v>22413</v>
      </c>
      <c r="H197" s="11"/>
    </row>
    <row r="198" spans="1:8" ht="15">
      <c r="A198" s="12">
        <v>197</v>
      </c>
      <c r="B198" s="41" t="s">
        <v>491</v>
      </c>
      <c r="C198" s="35" t="s">
        <v>492</v>
      </c>
      <c r="D198" s="35" t="s">
        <v>136</v>
      </c>
      <c r="E198" s="35" t="s">
        <v>21</v>
      </c>
      <c r="F198" s="38" t="s">
        <v>11</v>
      </c>
      <c r="G198" s="40">
        <v>22451</v>
      </c>
      <c r="H198" s="11"/>
    </row>
    <row r="199" spans="1:8" ht="15">
      <c r="A199" s="12">
        <v>198</v>
      </c>
      <c r="B199" s="41" t="s">
        <v>493</v>
      </c>
      <c r="C199" s="35" t="s">
        <v>494</v>
      </c>
      <c r="D199" s="35" t="s">
        <v>473</v>
      </c>
      <c r="E199" s="35" t="s">
        <v>422</v>
      </c>
      <c r="F199" s="38" t="s">
        <v>11</v>
      </c>
      <c r="G199" s="40">
        <v>21644</v>
      </c>
      <c r="H199" s="11"/>
    </row>
    <row r="200" spans="1:8" ht="15">
      <c r="A200" s="12">
        <v>199</v>
      </c>
      <c r="B200" s="41" t="s">
        <v>495</v>
      </c>
      <c r="C200" s="35" t="s">
        <v>496</v>
      </c>
      <c r="D200" s="35" t="s">
        <v>473</v>
      </c>
      <c r="E200" s="35" t="s">
        <v>10</v>
      </c>
      <c r="F200" s="38" t="s">
        <v>11</v>
      </c>
      <c r="G200" s="40">
        <v>22647</v>
      </c>
      <c r="H200" s="11"/>
    </row>
    <row r="201" spans="1:8" ht="15">
      <c r="A201" s="12">
        <v>200</v>
      </c>
      <c r="B201" s="41" t="s">
        <v>498</v>
      </c>
      <c r="C201" s="35" t="s">
        <v>499</v>
      </c>
      <c r="D201" s="35" t="s">
        <v>497</v>
      </c>
      <c r="E201" s="35" t="s">
        <v>18</v>
      </c>
      <c r="F201" s="38" t="s">
        <v>11</v>
      </c>
      <c r="G201" s="40">
        <v>20789</v>
      </c>
      <c r="H201" s="11"/>
    </row>
    <row r="202" spans="1:8" ht="15">
      <c r="A202" s="12">
        <v>201</v>
      </c>
      <c r="B202" s="41" t="s">
        <v>500</v>
      </c>
      <c r="C202" s="35" t="s">
        <v>501</v>
      </c>
      <c r="D202" s="35" t="s">
        <v>130</v>
      </c>
      <c r="E202" s="35" t="s">
        <v>21</v>
      </c>
      <c r="F202" s="38" t="s">
        <v>11</v>
      </c>
      <c r="G202" s="40">
        <v>20827</v>
      </c>
      <c r="H202" s="11"/>
    </row>
    <row r="203" spans="1:8" ht="15">
      <c r="A203" s="12">
        <v>202</v>
      </c>
      <c r="B203" s="41" t="s">
        <v>502</v>
      </c>
      <c r="C203" s="35" t="s">
        <v>503</v>
      </c>
      <c r="D203" s="35" t="s">
        <v>133</v>
      </c>
      <c r="E203" s="35" t="s">
        <v>21</v>
      </c>
      <c r="F203" s="38" t="s">
        <v>11</v>
      </c>
      <c r="G203" s="40">
        <v>21809</v>
      </c>
      <c r="H203" s="11"/>
    </row>
    <row r="204" spans="1:8" ht="15">
      <c r="A204" s="12">
        <v>203</v>
      </c>
      <c r="B204" s="41" t="s">
        <v>504</v>
      </c>
      <c r="C204" s="35" t="s">
        <v>505</v>
      </c>
      <c r="D204" s="35" t="s">
        <v>473</v>
      </c>
      <c r="E204" s="35" t="s">
        <v>21</v>
      </c>
      <c r="F204" s="38" t="s">
        <v>11</v>
      </c>
      <c r="G204" s="40">
        <v>23231</v>
      </c>
      <c r="H204" s="11"/>
    </row>
    <row r="205" spans="1:8" ht="15">
      <c r="A205" s="12">
        <v>204</v>
      </c>
      <c r="B205" s="41" t="s">
        <v>507</v>
      </c>
      <c r="C205" s="35" t="s">
        <v>508</v>
      </c>
      <c r="D205" s="35" t="s">
        <v>506</v>
      </c>
      <c r="E205" s="35" t="s">
        <v>33</v>
      </c>
      <c r="F205" s="38" t="s">
        <v>11</v>
      </c>
      <c r="G205" s="40">
        <v>22582</v>
      </c>
      <c r="H205" s="11"/>
    </row>
    <row r="206" spans="1:8" ht="15">
      <c r="A206" s="12">
        <v>205</v>
      </c>
      <c r="B206" s="41" t="s">
        <v>509</v>
      </c>
      <c r="C206" s="35" t="s">
        <v>510</v>
      </c>
      <c r="D206" s="35" t="s">
        <v>180</v>
      </c>
      <c r="E206" s="35" t="s">
        <v>18</v>
      </c>
      <c r="F206" s="38" t="s">
        <v>11</v>
      </c>
      <c r="G206" s="40">
        <v>22303</v>
      </c>
      <c r="H206" s="11"/>
    </row>
    <row r="207" spans="1:8" ht="15">
      <c r="A207" s="12">
        <v>206</v>
      </c>
      <c r="B207" s="41" t="s">
        <v>511</v>
      </c>
      <c r="C207" s="35" t="s">
        <v>512</v>
      </c>
      <c r="D207" s="35" t="s">
        <v>180</v>
      </c>
      <c r="E207" s="35" t="s">
        <v>18</v>
      </c>
      <c r="F207" s="38" t="s">
        <v>11</v>
      </c>
      <c r="G207" s="40">
        <v>22377</v>
      </c>
      <c r="H207" s="11"/>
    </row>
    <row r="208" spans="1:8" ht="15">
      <c r="A208" s="12">
        <v>207</v>
      </c>
      <c r="B208" s="41" t="s">
        <v>513</v>
      </c>
      <c r="C208" s="35" t="s">
        <v>514</v>
      </c>
      <c r="D208" s="35" t="s">
        <v>125</v>
      </c>
      <c r="E208" s="35" t="s">
        <v>21</v>
      </c>
      <c r="F208" s="38" t="s">
        <v>11</v>
      </c>
      <c r="G208" s="40">
        <v>22627</v>
      </c>
      <c r="H208" s="11"/>
    </row>
    <row r="209" spans="1:8" ht="15">
      <c r="A209" s="12">
        <v>208</v>
      </c>
      <c r="B209" s="41" t="s">
        <v>516</v>
      </c>
      <c r="C209" s="35" t="s">
        <v>517</v>
      </c>
      <c r="D209" s="35" t="s">
        <v>515</v>
      </c>
      <c r="E209" s="35" t="s">
        <v>33</v>
      </c>
      <c r="F209" s="38" t="s">
        <v>11</v>
      </c>
      <c r="G209" s="40">
        <v>22510</v>
      </c>
      <c r="H209" s="11"/>
    </row>
    <row r="210" spans="1:8" ht="15">
      <c r="A210" s="12">
        <v>209</v>
      </c>
      <c r="B210" s="41" t="s">
        <v>518</v>
      </c>
      <c r="C210" s="35" t="s">
        <v>519</v>
      </c>
      <c r="D210" s="35" t="s">
        <v>515</v>
      </c>
      <c r="E210" s="35" t="s">
        <v>10</v>
      </c>
      <c r="F210" s="38" t="s">
        <v>11</v>
      </c>
      <c r="G210" s="40">
        <v>21120</v>
      </c>
      <c r="H210" s="11"/>
    </row>
    <row r="211" spans="1:8" ht="15">
      <c r="A211" s="12">
        <v>210</v>
      </c>
      <c r="B211" s="41" t="s">
        <v>520</v>
      </c>
      <c r="C211" s="35" t="s">
        <v>521</v>
      </c>
      <c r="D211" s="35" t="s">
        <v>402</v>
      </c>
      <c r="E211" s="35" t="s">
        <v>33</v>
      </c>
      <c r="F211" s="38" t="s">
        <v>11</v>
      </c>
      <c r="G211" s="40">
        <v>23084</v>
      </c>
      <c r="H211" s="11"/>
    </row>
    <row r="212" spans="1:8" ht="15">
      <c r="A212" s="12">
        <v>211</v>
      </c>
      <c r="B212" s="41" t="s">
        <v>522</v>
      </c>
      <c r="C212" s="35" t="s">
        <v>523</v>
      </c>
      <c r="D212" s="35" t="s">
        <v>402</v>
      </c>
      <c r="E212" s="35" t="s">
        <v>21</v>
      </c>
      <c r="F212" s="38" t="s">
        <v>11</v>
      </c>
      <c r="G212" s="40">
        <v>20992</v>
      </c>
      <c r="H212" s="11"/>
    </row>
    <row r="213" spans="1:8" ht="15">
      <c r="A213" s="12">
        <v>212</v>
      </c>
      <c r="B213" s="41" t="s">
        <v>525</v>
      </c>
      <c r="C213" s="35" t="s">
        <v>526</v>
      </c>
      <c r="D213" s="35" t="s">
        <v>524</v>
      </c>
      <c r="E213" s="35" t="s">
        <v>10</v>
      </c>
      <c r="F213" s="38" t="s">
        <v>11</v>
      </c>
      <c r="G213" s="40">
        <v>22923</v>
      </c>
      <c r="H213" s="11"/>
    </row>
    <row r="214" spans="1:8" ht="15">
      <c r="A214" s="12">
        <v>213</v>
      </c>
      <c r="B214" s="41" t="s">
        <v>527</v>
      </c>
      <c r="C214" s="35" t="s">
        <v>528</v>
      </c>
      <c r="D214" s="35" t="s">
        <v>281</v>
      </c>
      <c r="E214" s="35" t="s">
        <v>33</v>
      </c>
      <c r="F214" s="38" t="s">
        <v>11</v>
      </c>
      <c r="G214" s="40">
        <v>23451</v>
      </c>
      <c r="H214" s="11"/>
    </row>
    <row r="215" spans="1:8" ht="15">
      <c r="A215" s="12">
        <v>214</v>
      </c>
      <c r="B215" s="41" t="s">
        <v>530</v>
      </c>
      <c r="C215" s="35" t="s">
        <v>531</v>
      </c>
      <c r="D215" s="35" t="s">
        <v>529</v>
      </c>
      <c r="E215" s="35" t="s">
        <v>33</v>
      </c>
      <c r="F215" s="38" t="s">
        <v>11</v>
      </c>
      <c r="G215" s="40">
        <v>22463</v>
      </c>
      <c r="H215" s="11"/>
    </row>
    <row r="216" spans="1:8" ht="15">
      <c r="A216" s="12">
        <v>215</v>
      </c>
      <c r="B216" s="41" t="s">
        <v>533</v>
      </c>
      <c r="C216" s="35" t="s">
        <v>534</v>
      </c>
      <c r="D216" s="35" t="s">
        <v>532</v>
      </c>
      <c r="E216" s="35" t="s">
        <v>53</v>
      </c>
      <c r="F216" s="38" t="s">
        <v>11</v>
      </c>
      <c r="G216" s="40">
        <v>23268</v>
      </c>
      <c r="H216" s="11"/>
    </row>
    <row r="217" spans="1:8" ht="15">
      <c r="A217" s="12">
        <v>216</v>
      </c>
      <c r="B217" s="41" t="s">
        <v>535</v>
      </c>
      <c r="C217" s="35" t="s">
        <v>536</v>
      </c>
      <c r="D217" s="35" t="s">
        <v>529</v>
      </c>
      <c r="E217" s="35" t="s">
        <v>14</v>
      </c>
      <c r="F217" s="38" t="s">
        <v>11</v>
      </c>
      <c r="G217" s="40">
        <v>20939</v>
      </c>
      <c r="H217" s="11"/>
    </row>
    <row r="218" spans="1:8" ht="15">
      <c r="A218" s="12">
        <v>217</v>
      </c>
      <c r="B218" s="41" t="s">
        <v>537</v>
      </c>
      <c r="C218" s="35" t="s">
        <v>538</v>
      </c>
      <c r="D218" s="35" t="s">
        <v>529</v>
      </c>
      <c r="E218" s="35" t="s">
        <v>33</v>
      </c>
      <c r="F218" s="38" t="s">
        <v>11</v>
      </c>
      <c r="G218" s="40">
        <v>21734</v>
      </c>
      <c r="H218" s="11"/>
    </row>
    <row r="219" spans="1:8" ht="15">
      <c r="A219" s="12">
        <v>218</v>
      </c>
      <c r="B219" s="41" t="s">
        <v>539</v>
      </c>
      <c r="C219" s="35" t="s">
        <v>540</v>
      </c>
      <c r="D219" s="35" t="s">
        <v>529</v>
      </c>
      <c r="E219" s="35" t="s">
        <v>10</v>
      </c>
      <c r="F219" s="38" t="s">
        <v>11</v>
      </c>
      <c r="G219" s="40">
        <v>21271</v>
      </c>
      <c r="H219" s="11"/>
    </row>
    <row r="220" spans="1:8" ht="15">
      <c r="A220" s="12">
        <v>219</v>
      </c>
      <c r="B220" s="41" t="s">
        <v>541</v>
      </c>
      <c r="C220" s="35" t="s">
        <v>542</v>
      </c>
      <c r="D220" s="35" t="s">
        <v>529</v>
      </c>
      <c r="E220" s="35" t="s">
        <v>72</v>
      </c>
      <c r="F220" s="38" t="s">
        <v>11</v>
      </c>
      <c r="G220" s="40">
        <v>21879</v>
      </c>
      <c r="H220" s="11"/>
    </row>
    <row r="221" spans="1:8" ht="15">
      <c r="A221" s="12">
        <v>220</v>
      </c>
      <c r="B221" s="41" t="s">
        <v>544</v>
      </c>
      <c r="C221" s="35" t="s">
        <v>545</v>
      </c>
      <c r="D221" s="35" t="s">
        <v>543</v>
      </c>
      <c r="E221" s="35" t="s">
        <v>10</v>
      </c>
      <c r="F221" s="38" t="s">
        <v>11</v>
      </c>
      <c r="G221" s="40">
        <v>20749</v>
      </c>
      <c r="H221" s="11"/>
    </row>
    <row r="222" spans="1:8" ht="15">
      <c r="A222" s="12">
        <v>221</v>
      </c>
      <c r="B222" s="41" t="s">
        <v>546</v>
      </c>
      <c r="C222" s="35" t="s">
        <v>547</v>
      </c>
      <c r="D222" s="35" t="s">
        <v>543</v>
      </c>
      <c r="E222" s="35" t="s">
        <v>21</v>
      </c>
      <c r="F222" s="38" t="s">
        <v>11</v>
      </c>
      <c r="G222" s="40">
        <v>20866</v>
      </c>
      <c r="H222" s="11"/>
    </row>
    <row r="223" spans="1:8" ht="15">
      <c r="A223" s="12">
        <v>222</v>
      </c>
      <c r="B223" s="41" t="s">
        <v>548</v>
      </c>
      <c r="C223" s="35" t="s">
        <v>549</v>
      </c>
      <c r="D223" s="35" t="s">
        <v>171</v>
      </c>
      <c r="E223" s="35" t="s">
        <v>10</v>
      </c>
      <c r="F223" s="38" t="s">
        <v>11</v>
      </c>
      <c r="G223" s="40">
        <v>21175</v>
      </c>
      <c r="H223" s="11"/>
    </row>
    <row r="224" spans="1:8" ht="15">
      <c r="A224" s="12">
        <v>223</v>
      </c>
      <c r="B224" s="41" t="s">
        <v>550</v>
      </c>
      <c r="C224" s="35" t="s">
        <v>551</v>
      </c>
      <c r="D224" s="35" t="s">
        <v>543</v>
      </c>
      <c r="E224" s="35" t="s">
        <v>10</v>
      </c>
      <c r="F224" s="38" t="s">
        <v>11</v>
      </c>
      <c r="G224" s="40">
        <v>22331</v>
      </c>
      <c r="H224" s="11"/>
    </row>
    <row r="225" spans="1:8" ht="15">
      <c r="A225" s="12">
        <v>224</v>
      </c>
      <c r="B225" s="41" t="s">
        <v>552</v>
      </c>
      <c r="C225" s="35" t="s">
        <v>553</v>
      </c>
      <c r="D225" s="35" t="s">
        <v>307</v>
      </c>
      <c r="E225" s="35" t="s">
        <v>10</v>
      </c>
      <c r="F225" s="38" t="s">
        <v>11</v>
      </c>
      <c r="G225" s="40">
        <v>23368</v>
      </c>
      <c r="H225" s="11"/>
    </row>
    <row r="226" spans="1:8" ht="15">
      <c r="A226" s="12">
        <v>225</v>
      </c>
      <c r="B226" s="41" t="s">
        <v>554</v>
      </c>
      <c r="C226" s="35" t="s">
        <v>555</v>
      </c>
      <c r="D226" s="35" t="s">
        <v>532</v>
      </c>
      <c r="E226" s="35" t="s">
        <v>21</v>
      </c>
      <c r="F226" s="38" t="s">
        <v>11</v>
      </c>
      <c r="G226" s="40">
        <v>20745</v>
      </c>
      <c r="H226" s="11"/>
    </row>
    <row r="227" spans="1:8" ht="15">
      <c r="A227" s="12">
        <v>226</v>
      </c>
      <c r="B227" s="41" t="s">
        <v>556</v>
      </c>
      <c r="C227" s="35" t="s">
        <v>557</v>
      </c>
      <c r="D227" s="35" t="s">
        <v>247</v>
      </c>
      <c r="E227" s="35" t="s">
        <v>237</v>
      </c>
      <c r="F227" s="38" t="s">
        <v>11</v>
      </c>
      <c r="G227" s="40">
        <v>20711</v>
      </c>
      <c r="H227" s="11"/>
    </row>
    <row r="228" spans="1:8" ht="15">
      <c r="A228" s="12">
        <v>227</v>
      </c>
      <c r="B228" s="41" t="s">
        <v>558</v>
      </c>
      <c r="C228" s="35" t="s">
        <v>559</v>
      </c>
      <c r="D228" s="35" t="s">
        <v>529</v>
      </c>
      <c r="E228" s="35" t="s">
        <v>53</v>
      </c>
      <c r="F228" s="38" t="s">
        <v>11</v>
      </c>
      <c r="G228" s="40">
        <v>23332</v>
      </c>
      <c r="H228" s="11"/>
    </row>
    <row r="229" spans="1:8" ht="15">
      <c r="A229" s="12">
        <v>228</v>
      </c>
      <c r="B229" s="41" t="s">
        <v>560</v>
      </c>
      <c r="C229" s="35" t="s">
        <v>561</v>
      </c>
      <c r="D229" s="35" t="s">
        <v>529</v>
      </c>
      <c r="E229" s="35" t="s">
        <v>53</v>
      </c>
      <c r="F229" s="38" t="s">
        <v>11</v>
      </c>
      <c r="G229" s="40">
        <v>22760</v>
      </c>
      <c r="H229" s="11"/>
    </row>
    <row r="230" spans="1:8" ht="15">
      <c r="A230" s="12">
        <v>229</v>
      </c>
      <c r="B230" s="41" t="s">
        <v>562</v>
      </c>
      <c r="C230" s="35" t="s">
        <v>563</v>
      </c>
      <c r="D230" s="35" t="s">
        <v>281</v>
      </c>
      <c r="E230" s="35" t="s">
        <v>53</v>
      </c>
      <c r="F230" s="38" t="s">
        <v>11</v>
      </c>
      <c r="G230" s="40">
        <v>20351</v>
      </c>
      <c r="H230" s="11"/>
    </row>
    <row r="231" spans="1:8" ht="15">
      <c r="A231" s="12">
        <v>230</v>
      </c>
      <c r="B231" s="41" t="s">
        <v>564</v>
      </c>
      <c r="C231" s="35" t="s">
        <v>565</v>
      </c>
      <c r="D231" s="35" t="s">
        <v>529</v>
      </c>
      <c r="E231" s="35" t="s">
        <v>14</v>
      </c>
      <c r="F231" s="38" t="s">
        <v>11</v>
      </c>
      <c r="G231" s="40">
        <v>22593</v>
      </c>
      <c r="H231" s="11"/>
    </row>
    <row r="232" spans="1:8" ht="15">
      <c r="A232" s="12">
        <v>231</v>
      </c>
      <c r="B232" s="41" t="s">
        <v>566</v>
      </c>
      <c r="C232" s="35" t="s">
        <v>567</v>
      </c>
      <c r="D232" s="35" t="s">
        <v>529</v>
      </c>
      <c r="E232" s="35" t="s">
        <v>53</v>
      </c>
      <c r="F232" s="38" t="s">
        <v>11</v>
      </c>
      <c r="G232" s="40">
        <v>22977</v>
      </c>
      <c r="H232" s="11"/>
    </row>
    <row r="233" spans="1:8" ht="15">
      <c r="A233" s="12">
        <v>232</v>
      </c>
      <c r="B233" s="41" t="s">
        <v>568</v>
      </c>
      <c r="C233" s="35" t="s">
        <v>569</v>
      </c>
      <c r="D233" s="35" t="s">
        <v>281</v>
      </c>
      <c r="E233" s="35" t="s">
        <v>10</v>
      </c>
      <c r="F233" s="38" t="s">
        <v>11</v>
      </c>
      <c r="G233" s="40">
        <v>22747</v>
      </c>
      <c r="H233" s="11"/>
    </row>
    <row r="234" spans="1:8" ht="15">
      <c r="A234" s="12">
        <v>233</v>
      </c>
      <c r="B234" s="41" t="s">
        <v>570</v>
      </c>
      <c r="C234" s="35" t="s">
        <v>571</v>
      </c>
      <c r="D234" s="35" t="s">
        <v>532</v>
      </c>
      <c r="E234" s="35" t="s">
        <v>18</v>
      </c>
      <c r="F234" s="38" t="s">
        <v>11</v>
      </c>
      <c r="G234" s="40">
        <v>21678</v>
      </c>
      <c r="H234" s="11"/>
    </row>
    <row r="235" spans="1:8" ht="15">
      <c r="A235" s="12">
        <v>234</v>
      </c>
      <c r="B235" s="41" t="s">
        <v>572</v>
      </c>
      <c r="C235" s="35" t="s">
        <v>573</v>
      </c>
      <c r="D235" s="35" t="s">
        <v>529</v>
      </c>
      <c r="E235" s="35" t="s">
        <v>10</v>
      </c>
      <c r="F235" s="38" t="s">
        <v>11</v>
      </c>
      <c r="G235" s="40">
        <v>21859</v>
      </c>
      <c r="H235" s="11"/>
    </row>
    <row r="236" spans="1:8" ht="15">
      <c r="A236" s="12">
        <v>235</v>
      </c>
      <c r="B236" s="41" t="s">
        <v>575</v>
      </c>
      <c r="C236" s="35" t="s">
        <v>576</v>
      </c>
      <c r="D236" s="35" t="s">
        <v>574</v>
      </c>
      <c r="E236" s="35" t="s">
        <v>21</v>
      </c>
      <c r="F236" s="38" t="s">
        <v>11</v>
      </c>
      <c r="G236" s="40">
        <v>23217</v>
      </c>
      <c r="H236" s="11"/>
    </row>
    <row r="237" spans="1:8" ht="15">
      <c r="A237" s="12">
        <v>236</v>
      </c>
      <c r="B237" s="41" t="s">
        <v>578</v>
      </c>
      <c r="C237" s="35" t="s">
        <v>579</v>
      </c>
      <c r="D237" s="35" t="s">
        <v>577</v>
      </c>
      <c r="E237" s="35" t="s">
        <v>33</v>
      </c>
      <c r="F237" s="38" t="s">
        <v>11</v>
      </c>
      <c r="G237" s="40">
        <v>22283</v>
      </c>
      <c r="H237" s="11"/>
    </row>
    <row r="238" spans="1:8" ht="15">
      <c r="A238" s="12">
        <v>237</v>
      </c>
      <c r="B238" s="41" t="s">
        <v>581</v>
      </c>
      <c r="C238" s="35" t="s">
        <v>582</v>
      </c>
      <c r="D238" s="35" t="s">
        <v>580</v>
      </c>
      <c r="E238" s="35" t="s">
        <v>10</v>
      </c>
      <c r="F238" s="38" t="s">
        <v>11</v>
      </c>
      <c r="G238" s="40">
        <v>21364</v>
      </c>
      <c r="H238" s="11"/>
    </row>
    <row r="239" spans="1:8" ht="15">
      <c r="A239" s="12">
        <v>238</v>
      </c>
      <c r="B239" s="41" t="s">
        <v>583</v>
      </c>
      <c r="C239" s="35" t="s">
        <v>584</v>
      </c>
      <c r="D239" s="35" t="s">
        <v>532</v>
      </c>
      <c r="E239" s="35" t="s">
        <v>14</v>
      </c>
      <c r="F239" s="38" t="s">
        <v>11</v>
      </c>
      <c r="G239" s="40">
        <v>21753</v>
      </c>
      <c r="H239" s="11"/>
    </row>
    <row r="240" spans="1:8" ht="15">
      <c r="A240" s="12">
        <v>239</v>
      </c>
      <c r="B240" s="41" t="s">
        <v>585</v>
      </c>
      <c r="C240" s="35" t="s">
        <v>586</v>
      </c>
      <c r="D240" s="35" t="s">
        <v>130</v>
      </c>
      <c r="E240" s="35" t="s">
        <v>18</v>
      </c>
      <c r="F240" s="38" t="s">
        <v>11</v>
      </c>
      <c r="G240" s="40">
        <v>21486</v>
      </c>
      <c r="H240" s="11"/>
    </row>
    <row r="241" spans="1:8" ht="15">
      <c r="A241" s="12">
        <v>240</v>
      </c>
      <c r="B241" s="41" t="s">
        <v>587</v>
      </c>
      <c r="C241" s="35" t="s">
        <v>588</v>
      </c>
      <c r="D241" s="35" t="s">
        <v>130</v>
      </c>
      <c r="E241" s="35" t="s">
        <v>10</v>
      </c>
      <c r="F241" s="38" t="s">
        <v>11</v>
      </c>
      <c r="G241" s="40">
        <v>20746</v>
      </c>
      <c r="H241" s="11"/>
    </row>
    <row r="242" spans="1:8" ht="15">
      <c r="A242" s="12">
        <v>241</v>
      </c>
      <c r="B242" s="41" t="s">
        <v>589</v>
      </c>
      <c r="C242" s="35" t="s">
        <v>590</v>
      </c>
      <c r="D242" s="35" t="s">
        <v>130</v>
      </c>
      <c r="E242" s="35" t="s">
        <v>21</v>
      </c>
      <c r="F242" s="38" t="s">
        <v>11</v>
      </c>
      <c r="G242" s="40">
        <v>21793</v>
      </c>
      <c r="H242" s="11"/>
    </row>
    <row r="243" spans="1:8" ht="15">
      <c r="A243" s="12">
        <v>242</v>
      </c>
      <c r="B243" s="41" t="s">
        <v>591</v>
      </c>
      <c r="C243" s="35" t="s">
        <v>592</v>
      </c>
      <c r="D243" s="35" t="s">
        <v>328</v>
      </c>
      <c r="E243" s="35" t="s">
        <v>53</v>
      </c>
      <c r="F243" s="38" t="s">
        <v>11</v>
      </c>
      <c r="G243" s="40">
        <v>22145</v>
      </c>
      <c r="H243" s="11"/>
    </row>
    <row r="244" spans="1:8" ht="15">
      <c r="A244" s="12">
        <v>243</v>
      </c>
      <c r="B244" s="41" t="s">
        <v>593</v>
      </c>
      <c r="C244" s="35" t="s">
        <v>594</v>
      </c>
      <c r="D244" s="35" t="s">
        <v>376</v>
      </c>
      <c r="E244" s="35" t="s">
        <v>33</v>
      </c>
      <c r="F244" s="38" t="s">
        <v>11</v>
      </c>
      <c r="G244" s="40">
        <v>21733</v>
      </c>
      <c r="H244" s="11"/>
    </row>
    <row r="245" spans="1:8" ht="15">
      <c r="A245" s="12">
        <v>244</v>
      </c>
      <c r="B245" s="41" t="s">
        <v>596</v>
      </c>
      <c r="C245" s="35" t="s">
        <v>597</v>
      </c>
      <c r="D245" s="35" t="s">
        <v>595</v>
      </c>
      <c r="E245" s="35" t="s">
        <v>21</v>
      </c>
      <c r="F245" s="38" t="s">
        <v>11</v>
      </c>
      <c r="G245" s="40">
        <v>23247</v>
      </c>
      <c r="H245" s="11"/>
    </row>
    <row r="246" spans="1:8" ht="15">
      <c r="A246" s="12">
        <v>245</v>
      </c>
      <c r="B246" s="41" t="s">
        <v>598</v>
      </c>
      <c r="C246" s="35" t="s">
        <v>599</v>
      </c>
      <c r="D246" s="35" t="s">
        <v>357</v>
      </c>
      <c r="E246" s="35" t="s">
        <v>10</v>
      </c>
      <c r="F246" s="38" t="s">
        <v>11</v>
      </c>
      <c r="G246" s="40">
        <v>21446</v>
      </c>
      <c r="H246" s="11"/>
    </row>
    <row r="247" spans="1:8" ht="15">
      <c r="A247" s="12">
        <v>246</v>
      </c>
      <c r="B247" s="41" t="s">
        <v>600</v>
      </c>
      <c r="C247" s="35" t="s">
        <v>601</v>
      </c>
      <c r="D247" s="35" t="s">
        <v>171</v>
      </c>
      <c r="E247" s="35" t="s">
        <v>18</v>
      </c>
      <c r="F247" s="38" t="s">
        <v>11</v>
      </c>
      <c r="G247" s="40">
        <v>23209</v>
      </c>
      <c r="H247" s="11"/>
    </row>
    <row r="248" spans="1:8" ht="15">
      <c r="A248" s="12">
        <v>247</v>
      </c>
      <c r="B248" s="41" t="s">
        <v>602</v>
      </c>
      <c r="C248" s="35" t="s">
        <v>603</v>
      </c>
      <c r="D248" s="35" t="s">
        <v>171</v>
      </c>
      <c r="E248" s="35" t="s">
        <v>21</v>
      </c>
      <c r="F248" s="38" t="s">
        <v>11</v>
      </c>
      <c r="G248" s="40">
        <v>22426</v>
      </c>
      <c r="H248" s="11"/>
    </row>
    <row r="249" spans="1:8" ht="15">
      <c r="A249" s="12">
        <v>248</v>
      </c>
      <c r="B249" s="41" t="s">
        <v>604</v>
      </c>
      <c r="C249" s="35" t="s">
        <v>605</v>
      </c>
      <c r="D249" s="35" t="s">
        <v>323</v>
      </c>
      <c r="E249" s="35" t="s">
        <v>10</v>
      </c>
      <c r="F249" s="38" t="s">
        <v>11</v>
      </c>
      <c r="G249" s="40">
        <v>21487</v>
      </c>
      <c r="H249" s="11"/>
    </row>
    <row r="250" spans="1:8" ht="15">
      <c r="A250" s="12">
        <v>249</v>
      </c>
      <c r="B250" s="41" t="s">
        <v>607</v>
      </c>
      <c r="C250" s="35" t="s">
        <v>608</v>
      </c>
      <c r="D250" s="35" t="s">
        <v>606</v>
      </c>
      <c r="E250" s="35" t="s">
        <v>109</v>
      </c>
      <c r="F250" s="38" t="s">
        <v>11</v>
      </c>
      <c r="G250" s="40">
        <v>23482</v>
      </c>
      <c r="H250" s="11"/>
    </row>
    <row r="251" spans="1:8" ht="15">
      <c r="A251" s="12">
        <v>250</v>
      </c>
      <c r="B251" s="41" t="s">
        <v>609</v>
      </c>
      <c r="C251" s="35" t="s">
        <v>610</v>
      </c>
      <c r="D251" s="35" t="s">
        <v>606</v>
      </c>
      <c r="E251" s="35" t="s">
        <v>237</v>
      </c>
      <c r="F251" s="38" t="s">
        <v>11</v>
      </c>
      <c r="G251" s="40">
        <v>21234</v>
      </c>
      <c r="H251" s="11"/>
    </row>
    <row r="252" spans="1:8" ht="15">
      <c r="A252" s="12">
        <v>251</v>
      </c>
      <c r="B252" s="41" t="s">
        <v>611</v>
      </c>
      <c r="C252" s="35" t="s">
        <v>612</v>
      </c>
      <c r="D252" s="35" t="s">
        <v>606</v>
      </c>
      <c r="E252" s="35" t="s">
        <v>10</v>
      </c>
      <c r="F252" s="38" t="s">
        <v>11</v>
      </c>
      <c r="G252" s="40">
        <v>20744</v>
      </c>
      <c r="H252" s="11"/>
    </row>
    <row r="253" spans="1:8" ht="15">
      <c r="A253" s="12">
        <v>252</v>
      </c>
      <c r="B253" s="41" t="s">
        <v>613</v>
      </c>
      <c r="C253" s="35" t="s">
        <v>614</v>
      </c>
      <c r="D253" s="35" t="s">
        <v>606</v>
      </c>
      <c r="E253" s="35" t="s">
        <v>109</v>
      </c>
      <c r="F253" s="38" t="s">
        <v>11</v>
      </c>
      <c r="G253" s="40">
        <v>21836</v>
      </c>
      <c r="H253" s="11"/>
    </row>
    <row r="254" spans="1:8" ht="15">
      <c r="A254" s="12">
        <v>253</v>
      </c>
      <c r="B254" s="41" t="s">
        <v>616</v>
      </c>
      <c r="C254" s="35" t="s">
        <v>617</v>
      </c>
      <c r="D254" s="35" t="s">
        <v>615</v>
      </c>
      <c r="E254" s="35" t="s">
        <v>33</v>
      </c>
      <c r="F254" s="38" t="s">
        <v>11</v>
      </c>
      <c r="G254" s="40">
        <v>22657</v>
      </c>
      <c r="H254" s="11"/>
    </row>
    <row r="255" spans="1:8" ht="15">
      <c r="A255" s="12">
        <v>254</v>
      </c>
      <c r="B255" s="41" t="s">
        <v>618</v>
      </c>
      <c r="C255" s="35" t="s">
        <v>619</v>
      </c>
      <c r="D255" s="35" t="s">
        <v>615</v>
      </c>
      <c r="E255" s="35" t="s">
        <v>33</v>
      </c>
      <c r="F255" s="38" t="s">
        <v>11</v>
      </c>
      <c r="G255" s="40">
        <v>22179</v>
      </c>
      <c r="H255" s="11"/>
    </row>
    <row r="256" spans="1:8" ht="15">
      <c r="A256" s="12">
        <v>255</v>
      </c>
      <c r="B256" s="41" t="s">
        <v>620</v>
      </c>
      <c r="C256" s="35" t="s">
        <v>621</v>
      </c>
      <c r="D256" s="35" t="s">
        <v>615</v>
      </c>
      <c r="E256" s="35" t="s">
        <v>10</v>
      </c>
      <c r="F256" s="38" t="s">
        <v>11</v>
      </c>
      <c r="G256" s="40">
        <v>22211</v>
      </c>
      <c r="H256" s="11"/>
    </row>
    <row r="257" spans="1:8" ht="15">
      <c r="A257" s="12">
        <v>256</v>
      </c>
      <c r="B257" s="41" t="s">
        <v>622</v>
      </c>
      <c r="C257" s="35" t="s">
        <v>623</v>
      </c>
      <c r="D257" s="35" t="s">
        <v>615</v>
      </c>
      <c r="E257" s="35" t="s">
        <v>422</v>
      </c>
      <c r="F257" s="38" t="s">
        <v>11</v>
      </c>
      <c r="G257" s="40">
        <v>20823</v>
      </c>
      <c r="H257" s="11"/>
    </row>
    <row r="258" spans="1:8" ht="15">
      <c r="A258" s="12">
        <v>257</v>
      </c>
      <c r="B258" s="41" t="s">
        <v>625</v>
      </c>
      <c r="C258" s="35" t="s">
        <v>626</v>
      </c>
      <c r="D258" s="35" t="s">
        <v>624</v>
      </c>
      <c r="E258" s="35" t="s">
        <v>53</v>
      </c>
      <c r="F258" s="38" t="s">
        <v>11</v>
      </c>
      <c r="G258" s="40">
        <v>22421</v>
      </c>
      <c r="H258" s="11"/>
    </row>
    <row r="259" spans="1:8" ht="15">
      <c r="A259" s="12">
        <v>258</v>
      </c>
      <c r="B259" s="41" t="s">
        <v>627</v>
      </c>
      <c r="C259" s="35" t="s">
        <v>628</v>
      </c>
      <c r="D259" s="35" t="s">
        <v>376</v>
      </c>
      <c r="E259" s="35" t="s">
        <v>33</v>
      </c>
      <c r="F259" s="38" t="s">
        <v>11</v>
      </c>
      <c r="G259" s="40">
        <v>22611</v>
      </c>
      <c r="H259" s="11"/>
    </row>
    <row r="260" spans="1:8" ht="15">
      <c r="A260" s="12">
        <v>259</v>
      </c>
      <c r="B260" s="41" t="s">
        <v>629</v>
      </c>
      <c r="C260" s="35" t="s">
        <v>630</v>
      </c>
      <c r="D260" s="35" t="s">
        <v>376</v>
      </c>
      <c r="E260" s="35" t="s">
        <v>53</v>
      </c>
      <c r="F260" s="38" t="s">
        <v>11</v>
      </c>
      <c r="G260" s="40">
        <v>23344</v>
      </c>
      <c r="H260" s="11"/>
    </row>
    <row r="261" spans="1:8" ht="15">
      <c r="A261" s="12">
        <v>260</v>
      </c>
      <c r="B261" s="41" t="s">
        <v>632</v>
      </c>
      <c r="C261" s="35" t="s">
        <v>633</v>
      </c>
      <c r="D261" s="35" t="s">
        <v>631</v>
      </c>
      <c r="E261" s="35" t="s">
        <v>21</v>
      </c>
      <c r="F261" s="38" t="s">
        <v>11</v>
      </c>
      <c r="G261" s="40">
        <v>21403</v>
      </c>
      <c r="H261" s="11"/>
    </row>
    <row r="262" spans="1:8" ht="15">
      <c r="A262" s="12">
        <v>261</v>
      </c>
      <c r="B262" s="41" t="s">
        <v>634</v>
      </c>
      <c r="C262" s="35" t="s">
        <v>635</v>
      </c>
      <c r="D262" s="35" t="s">
        <v>69</v>
      </c>
      <c r="E262" s="35" t="s">
        <v>10</v>
      </c>
      <c r="F262" s="38" t="s">
        <v>11</v>
      </c>
      <c r="G262" s="40">
        <v>22115</v>
      </c>
      <c r="H262" s="11"/>
    </row>
    <row r="263" spans="1:8" ht="15">
      <c r="A263" s="12">
        <v>262</v>
      </c>
      <c r="B263" s="41" t="s">
        <v>636</v>
      </c>
      <c r="C263" s="35" t="s">
        <v>637</v>
      </c>
      <c r="D263" s="35" t="s">
        <v>402</v>
      </c>
      <c r="E263" s="35" t="s">
        <v>10</v>
      </c>
      <c r="F263" s="38" t="s">
        <v>11</v>
      </c>
      <c r="G263" s="40">
        <v>21682</v>
      </c>
      <c r="H263" s="11"/>
    </row>
    <row r="264" spans="1:8" ht="15">
      <c r="A264" s="12">
        <v>263</v>
      </c>
      <c r="B264" s="41" t="s">
        <v>638</v>
      </c>
      <c r="C264" s="35" t="s">
        <v>639</v>
      </c>
      <c r="D264" s="35" t="s">
        <v>524</v>
      </c>
      <c r="E264" s="35" t="s">
        <v>237</v>
      </c>
      <c r="F264" s="38" t="s">
        <v>11</v>
      </c>
      <c r="G264" s="40">
        <v>22326</v>
      </c>
      <c r="H264" s="11"/>
    </row>
    <row r="265" spans="1:8" ht="15">
      <c r="A265" s="12">
        <v>264</v>
      </c>
      <c r="B265" s="41" t="s">
        <v>640</v>
      </c>
      <c r="C265" s="35" t="s">
        <v>641</v>
      </c>
      <c r="D265" s="35" t="s">
        <v>431</v>
      </c>
      <c r="E265" s="35" t="s">
        <v>72</v>
      </c>
      <c r="F265" s="38" t="s">
        <v>11</v>
      </c>
      <c r="G265" s="40">
        <v>21528</v>
      </c>
      <c r="H265" s="11"/>
    </row>
    <row r="266" spans="1:8" ht="15">
      <c r="A266" s="12">
        <v>265</v>
      </c>
      <c r="B266" s="41" t="s">
        <v>642</v>
      </c>
      <c r="C266" s="35" t="s">
        <v>643</v>
      </c>
      <c r="D266" s="35" t="s">
        <v>307</v>
      </c>
      <c r="E266" s="35" t="s">
        <v>21</v>
      </c>
      <c r="F266" s="38" t="s">
        <v>11</v>
      </c>
      <c r="G266" s="40">
        <v>22571</v>
      </c>
      <c r="H266" s="11"/>
    </row>
    <row r="267" spans="1:8" ht="15">
      <c r="A267" s="12">
        <v>266</v>
      </c>
      <c r="B267" s="41" t="s">
        <v>644</v>
      </c>
      <c r="C267" s="35" t="s">
        <v>645</v>
      </c>
      <c r="D267" s="35" t="s">
        <v>402</v>
      </c>
      <c r="E267" s="35" t="s">
        <v>21</v>
      </c>
      <c r="F267" s="38" t="s">
        <v>11</v>
      </c>
      <c r="G267" s="40">
        <v>22189</v>
      </c>
      <c r="H267" s="11"/>
    </row>
    <row r="268" spans="1:8" ht="15">
      <c r="A268" s="12">
        <v>267</v>
      </c>
      <c r="B268" s="41" t="s">
        <v>646</v>
      </c>
      <c r="C268" s="35" t="s">
        <v>647</v>
      </c>
      <c r="D268" s="35" t="s">
        <v>130</v>
      </c>
      <c r="E268" s="35" t="s">
        <v>237</v>
      </c>
      <c r="F268" s="38" t="s">
        <v>11</v>
      </c>
      <c r="G268" s="40">
        <v>20846</v>
      </c>
      <c r="H268" s="11"/>
    </row>
    <row r="269" spans="1:8" ht="15">
      <c r="A269" s="12">
        <v>268</v>
      </c>
      <c r="B269" s="41" t="s">
        <v>648</v>
      </c>
      <c r="C269" s="35" t="s">
        <v>649</v>
      </c>
      <c r="D269" s="35" t="s">
        <v>188</v>
      </c>
      <c r="E269" s="35" t="s">
        <v>10</v>
      </c>
      <c r="F269" s="38" t="s">
        <v>11</v>
      </c>
      <c r="G269" s="40">
        <v>22594</v>
      </c>
      <c r="H269" s="11"/>
    </row>
    <row r="270" spans="1:8" ht="15">
      <c r="A270" s="12">
        <v>269</v>
      </c>
      <c r="B270" s="41" t="s">
        <v>650</v>
      </c>
      <c r="C270" s="35" t="s">
        <v>651</v>
      </c>
      <c r="D270" s="35" t="s">
        <v>75</v>
      </c>
      <c r="E270" s="35" t="s">
        <v>10</v>
      </c>
      <c r="F270" s="38" t="s">
        <v>11</v>
      </c>
      <c r="G270" s="40">
        <v>21760</v>
      </c>
      <c r="H270" s="11"/>
    </row>
    <row r="271" spans="1:8" ht="15">
      <c r="A271" s="12">
        <v>270</v>
      </c>
      <c r="B271" s="41" t="s">
        <v>652</v>
      </c>
      <c r="C271" s="35" t="s">
        <v>653</v>
      </c>
      <c r="D271" s="35" t="s">
        <v>84</v>
      </c>
      <c r="E271" s="35" t="s">
        <v>33</v>
      </c>
      <c r="F271" s="38" t="s">
        <v>11</v>
      </c>
      <c r="G271" s="40">
        <v>21846</v>
      </c>
      <c r="H271" s="11"/>
    </row>
    <row r="272" spans="1:8" ht="15">
      <c r="A272" s="12">
        <v>271</v>
      </c>
      <c r="B272" s="41" t="s">
        <v>654</v>
      </c>
      <c r="C272" s="35" t="s">
        <v>655</v>
      </c>
      <c r="D272" s="35" t="s">
        <v>37</v>
      </c>
      <c r="E272" s="35" t="s">
        <v>33</v>
      </c>
      <c r="F272" s="38" t="s">
        <v>11</v>
      </c>
      <c r="G272" s="40">
        <v>21608</v>
      </c>
      <c r="H272" s="11"/>
    </row>
    <row r="273" spans="1:8" ht="15">
      <c r="A273" s="12">
        <v>272</v>
      </c>
      <c r="B273" s="41" t="s">
        <v>657</v>
      </c>
      <c r="C273" s="35" t="s">
        <v>658</v>
      </c>
      <c r="D273" s="35" t="s">
        <v>656</v>
      </c>
      <c r="E273" s="35" t="s">
        <v>53</v>
      </c>
      <c r="F273" s="38" t="s">
        <v>11</v>
      </c>
      <c r="G273" s="40">
        <v>22149</v>
      </c>
      <c r="H273" s="11"/>
    </row>
    <row r="274" spans="1:8" ht="15">
      <c r="A274" s="12">
        <v>273</v>
      </c>
      <c r="B274" s="41" t="s">
        <v>659</v>
      </c>
      <c r="C274" s="35" t="s">
        <v>660</v>
      </c>
      <c r="D274" s="35" t="s">
        <v>171</v>
      </c>
      <c r="E274" s="35" t="s">
        <v>21</v>
      </c>
      <c r="F274" s="38" t="s">
        <v>11</v>
      </c>
      <c r="G274" s="40">
        <v>22608</v>
      </c>
      <c r="H274" s="11"/>
    </row>
    <row r="275" spans="1:8" ht="15">
      <c r="A275" s="12">
        <v>274</v>
      </c>
      <c r="B275" s="41" t="s">
        <v>662</v>
      </c>
      <c r="C275" s="35" t="s">
        <v>663</v>
      </c>
      <c r="D275" s="35" t="s">
        <v>661</v>
      </c>
      <c r="E275" s="35" t="s">
        <v>10</v>
      </c>
      <c r="F275" s="38" t="s">
        <v>11</v>
      </c>
      <c r="G275" s="40">
        <v>22926</v>
      </c>
      <c r="H275" s="11"/>
    </row>
    <row r="276" spans="1:8" ht="15">
      <c r="A276" s="12">
        <v>275</v>
      </c>
      <c r="B276" s="41" t="s">
        <v>664</v>
      </c>
      <c r="C276" s="35" t="s">
        <v>665</v>
      </c>
      <c r="D276" s="35" t="s">
        <v>532</v>
      </c>
      <c r="E276" s="35" t="s">
        <v>18</v>
      </c>
      <c r="F276" s="38" t="s">
        <v>11</v>
      </c>
      <c r="G276" s="40">
        <v>23532</v>
      </c>
      <c r="H276" s="11"/>
    </row>
    <row r="277" spans="1:8" ht="15">
      <c r="A277" s="12">
        <v>276</v>
      </c>
      <c r="B277" s="41" t="s">
        <v>666</v>
      </c>
      <c r="C277" s="35" t="s">
        <v>667</v>
      </c>
      <c r="D277" s="35" t="s">
        <v>595</v>
      </c>
      <c r="E277" s="35" t="s">
        <v>18</v>
      </c>
      <c r="F277" s="38" t="s">
        <v>11</v>
      </c>
      <c r="G277" s="40">
        <v>21357</v>
      </c>
      <c r="H277" s="11"/>
    </row>
    <row r="278" spans="1:8" ht="15">
      <c r="A278" s="12">
        <v>277</v>
      </c>
      <c r="B278" s="41" t="s">
        <v>669</v>
      </c>
      <c r="C278" s="35" t="s">
        <v>670</v>
      </c>
      <c r="D278" s="35" t="s">
        <v>668</v>
      </c>
      <c r="E278" s="35" t="s">
        <v>33</v>
      </c>
      <c r="F278" s="38" t="s">
        <v>11</v>
      </c>
      <c r="G278" s="40">
        <v>22185</v>
      </c>
      <c r="H278" s="11"/>
    </row>
    <row r="279" spans="1:8" ht="15">
      <c r="A279" s="12">
        <v>278</v>
      </c>
      <c r="B279" s="41" t="s">
        <v>671</v>
      </c>
      <c r="C279" s="35" t="s">
        <v>672</v>
      </c>
      <c r="D279" s="35" t="s">
        <v>130</v>
      </c>
      <c r="E279" s="35" t="s">
        <v>21</v>
      </c>
      <c r="F279" s="38" t="s">
        <v>11</v>
      </c>
      <c r="G279" s="40">
        <v>23468</v>
      </c>
      <c r="H279" s="11"/>
    </row>
    <row r="280" spans="1:8" ht="15">
      <c r="A280" s="12">
        <v>279</v>
      </c>
      <c r="B280" s="41" t="s">
        <v>673</v>
      </c>
      <c r="C280" s="35" t="s">
        <v>674</v>
      </c>
      <c r="D280" s="35" t="s">
        <v>130</v>
      </c>
      <c r="E280" s="35" t="s">
        <v>21</v>
      </c>
      <c r="F280" s="38" t="s">
        <v>11</v>
      </c>
      <c r="G280" s="40">
        <v>21102</v>
      </c>
      <c r="H280" s="11"/>
    </row>
    <row r="281" spans="1:8" ht="15">
      <c r="A281" s="12">
        <v>280</v>
      </c>
      <c r="B281" s="41" t="s">
        <v>675</v>
      </c>
      <c r="C281" s="35" t="s">
        <v>676</v>
      </c>
      <c r="D281" s="35" t="s">
        <v>130</v>
      </c>
      <c r="E281" s="35" t="s">
        <v>18</v>
      </c>
      <c r="F281" s="38" t="s">
        <v>11</v>
      </c>
      <c r="G281" s="40">
        <v>21326</v>
      </c>
      <c r="H281" s="11"/>
    </row>
    <row r="282" spans="1:8" ht="15">
      <c r="A282" s="12">
        <v>281</v>
      </c>
      <c r="B282" s="41" t="s">
        <v>678</v>
      </c>
      <c r="C282" s="35" t="s">
        <v>679</v>
      </c>
      <c r="D282" s="35" t="s">
        <v>677</v>
      </c>
      <c r="E282" s="35" t="s">
        <v>10</v>
      </c>
      <c r="F282" s="38" t="s">
        <v>11</v>
      </c>
      <c r="G282" s="40">
        <v>23475</v>
      </c>
      <c r="H282" s="11"/>
    </row>
    <row r="283" spans="1:8" ht="15">
      <c r="A283" s="12">
        <v>282</v>
      </c>
      <c r="B283" s="41" t="s">
        <v>680</v>
      </c>
      <c r="C283" s="35" t="s">
        <v>681</v>
      </c>
      <c r="D283" s="35" t="s">
        <v>290</v>
      </c>
      <c r="E283" s="35" t="s">
        <v>18</v>
      </c>
      <c r="F283" s="38" t="s">
        <v>11</v>
      </c>
      <c r="G283" s="40">
        <v>22688</v>
      </c>
      <c r="H283" s="11"/>
    </row>
    <row r="284" spans="1:8" ht="15">
      <c r="A284" s="12">
        <v>283</v>
      </c>
      <c r="B284" s="41" t="s">
        <v>682</v>
      </c>
      <c r="C284" s="35" t="s">
        <v>683</v>
      </c>
      <c r="D284" s="35" t="s">
        <v>30</v>
      </c>
      <c r="E284" s="35" t="s">
        <v>21</v>
      </c>
      <c r="F284" s="38" t="s">
        <v>11</v>
      </c>
      <c r="G284" s="40">
        <v>22023</v>
      </c>
      <c r="H284" s="11"/>
    </row>
    <row r="285" spans="1:8" ht="15">
      <c r="A285" s="12">
        <v>284</v>
      </c>
      <c r="B285" s="41" t="s">
        <v>684</v>
      </c>
      <c r="C285" s="35" t="s">
        <v>685</v>
      </c>
      <c r="D285" s="35" t="s">
        <v>37</v>
      </c>
      <c r="E285" s="35" t="s">
        <v>10</v>
      </c>
      <c r="F285" s="38" t="s">
        <v>11</v>
      </c>
      <c r="G285" s="40">
        <v>21382</v>
      </c>
      <c r="H285" s="11"/>
    </row>
    <row r="286" spans="1:8" ht="15">
      <c r="A286" s="12">
        <v>285</v>
      </c>
      <c r="B286" s="41" t="s">
        <v>686</v>
      </c>
      <c r="C286" s="35" t="s">
        <v>687</v>
      </c>
      <c r="D286" s="35" t="s">
        <v>171</v>
      </c>
      <c r="E286" s="35" t="s">
        <v>21</v>
      </c>
      <c r="F286" s="38" t="s">
        <v>11</v>
      </c>
      <c r="G286" s="40">
        <v>20713</v>
      </c>
      <c r="H286" s="11"/>
    </row>
    <row r="287" spans="1:8" ht="15">
      <c r="A287" s="12">
        <v>286</v>
      </c>
      <c r="B287" s="41" t="s">
        <v>688</v>
      </c>
      <c r="C287" s="35" t="s">
        <v>689</v>
      </c>
      <c r="D287" s="35" t="s">
        <v>481</v>
      </c>
      <c r="E287" s="35" t="s">
        <v>237</v>
      </c>
      <c r="F287" s="38" t="s">
        <v>11</v>
      </c>
      <c r="G287" s="40">
        <v>22246</v>
      </c>
      <c r="H287" s="11"/>
    </row>
    <row r="288" spans="1:8" ht="15">
      <c r="A288" s="12">
        <v>287</v>
      </c>
      <c r="B288" s="41" t="s">
        <v>690</v>
      </c>
      <c r="C288" s="35" t="s">
        <v>691</v>
      </c>
      <c r="D288" s="35" t="s">
        <v>165</v>
      </c>
      <c r="E288" s="35" t="s">
        <v>33</v>
      </c>
      <c r="F288" s="38" t="s">
        <v>11</v>
      </c>
      <c r="G288" s="40">
        <v>22937</v>
      </c>
      <c r="H288" s="11"/>
    </row>
    <row r="289" spans="1:8" ht="15">
      <c r="A289" s="12">
        <v>288</v>
      </c>
      <c r="B289" s="41" t="s">
        <v>692</v>
      </c>
      <c r="C289" s="35" t="s">
        <v>693</v>
      </c>
      <c r="D289" s="35" t="s">
        <v>188</v>
      </c>
      <c r="E289" s="35" t="s">
        <v>53</v>
      </c>
      <c r="F289" s="38" t="s">
        <v>11</v>
      </c>
      <c r="G289" s="40">
        <v>23502</v>
      </c>
      <c r="H289" s="11"/>
    </row>
    <row r="290" spans="1:8" ht="15">
      <c r="A290" s="12">
        <v>289</v>
      </c>
      <c r="B290" s="41" t="s">
        <v>694</v>
      </c>
      <c r="C290" s="35" t="s">
        <v>695</v>
      </c>
      <c r="D290" s="35" t="s">
        <v>180</v>
      </c>
      <c r="E290" s="35" t="s">
        <v>10</v>
      </c>
      <c r="F290" s="38" t="s">
        <v>11</v>
      </c>
      <c r="G290" s="40">
        <v>22682</v>
      </c>
      <c r="H290" s="11"/>
    </row>
    <row r="291" spans="1:8" ht="15">
      <c r="A291" s="12">
        <v>290</v>
      </c>
      <c r="B291" s="41" t="s">
        <v>696</v>
      </c>
      <c r="C291" s="35" t="s">
        <v>697</v>
      </c>
      <c r="D291" s="35" t="s">
        <v>34</v>
      </c>
      <c r="E291" s="35" t="s">
        <v>21</v>
      </c>
      <c r="F291" s="38" t="s">
        <v>11</v>
      </c>
      <c r="G291" s="40">
        <v>21403</v>
      </c>
      <c r="H291" s="11"/>
    </row>
    <row r="292" spans="1:8" ht="15">
      <c r="A292" s="12">
        <v>291</v>
      </c>
      <c r="B292" s="41" t="s">
        <v>699</v>
      </c>
      <c r="C292" s="35" t="s">
        <v>700</v>
      </c>
      <c r="D292" s="35" t="s">
        <v>698</v>
      </c>
      <c r="E292" s="35" t="s">
        <v>33</v>
      </c>
      <c r="F292" s="38" t="s">
        <v>11</v>
      </c>
      <c r="G292" s="40">
        <v>23456</v>
      </c>
      <c r="H292" s="11"/>
    </row>
    <row r="293" spans="1:8" ht="15">
      <c r="A293" s="12">
        <v>292</v>
      </c>
      <c r="B293" s="41" t="s">
        <v>701</v>
      </c>
      <c r="C293" s="35" t="s">
        <v>702</v>
      </c>
      <c r="D293" s="35" t="s">
        <v>698</v>
      </c>
      <c r="E293" s="35" t="s">
        <v>18</v>
      </c>
      <c r="F293" s="38" t="s">
        <v>11</v>
      </c>
      <c r="G293" s="40">
        <v>22668</v>
      </c>
      <c r="H293" s="11"/>
    </row>
    <row r="294" spans="1:8" ht="15">
      <c r="A294" s="12">
        <v>293</v>
      </c>
      <c r="B294" s="41" t="s">
        <v>703</v>
      </c>
      <c r="C294" s="35" t="s">
        <v>704</v>
      </c>
      <c r="D294" s="35" t="s">
        <v>238</v>
      </c>
      <c r="E294" s="35" t="s">
        <v>18</v>
      </c>
      <c r="F294" s="38" t="s">
        <v>11</v>
      </c>
      <c r="G294" s="40">
        <v>20739</v>
      </c>
      <c r="H294" s="11"/>
    </row>
    <row r="295" spans="1:8" ht="15">
      <c r="A295" s="12">
        <v>294</v>
      </c>
      <c r="B295" s="41" t="s">
        <v>705</v>
      </c>
      <c r="C295" s="35" t="s">
        <v>706</v>
      </c>
      <c r="D295" s="35" t="s">
        <v>203</v>
      </c>
      <c r="E295" s="35" t="s">
        <v>18</v>
      </c>
      <c r="F295" s="38" t="s">
        <v>11</v>
      </c>
      <c r="G295" s="40">
        <v>23431</v>
      </c>
      <c r="H295" s="11"/>
    </row>
    <row r="296" spans="1:8" ht="15">
      <c r="A296" s="12">
        <v>295</v>
      </c>
      <c r="B296" s="41" t="s">
        <v>707</v>
      </c>
      <c r="C296" s="35" t="s">
        <v>708</v>
      </c>
      <c r="D296" s="35" t="s">
        <v>195</v>
      </c>
      <c r="E296" s="35" t="s">
        <v>21</v>
      </c>
      <c r="F296" s="38" t="s">
        <v>11</v>
      </c>
      <c r="G296" s="40">
        <v>21053</v>
      </c>
      <c r="H296" s="11"/>
    </row>
    <row r="297" spans="1:8" ht="15">
      <c r="A297" s="12">
        <v>296</v>
      </c>
      <c r="B297" s="41" t="s">
        <v>709</v>
      </c>
      <c r="C297" s="35" t="s">
        <v>710</v>
      </c>
      <c r="D297" s="35" t="s">
        <v>180</v>
      </c>
      <c r="E297" s="35" t="s">
        <v>21</v>
      </c>
      <c r="F297" s="38" t="s">
        <v>11</v>
      </c>
      <c r="G297" s="40">
        <v>23207</v>
      </c>
      <c r="H297" s="11"/>
    </row>
    <row r="298" spans="1:8" ht="15">
      <c r="A298" s="12">
        <v>297</v>
      </c>
      <c r="B298" s="41" t="s">
        <v>712</v>
      </c>
      <c r="C298" s="35" t="s">
        <v>713</v>
      </c>
      <c r="D298" s="35" t="s">
        <v>711</v>
      </c>
      <c r="E298" s="35" t="s">
        <v>18</v>
      </c>
      <c r="F298" s="38" t="s">
        <v>11</v>
      </c>
      <c r="G298" s="40">
        <v>21889</v>
      </c>
      <c r="H298" s="11"/>
    </row>
    <row r="299" spans="1:8" ht="15">
      <c r="A299" s="12">
        <v>298</v>
      </c>
      <c r="B299" s="41" t="s">
        <v>714</v>
      </c>
      <c r="C299" s="35" t="s">
        <v>715</v>
      </c>
      <c r="D299" s="35" t="s">
        <v>119</v>
      </c>
      <c r="E299" s="35" t="s">
        <v>14</v>
      </c>
      <c r="F299" s="38" t="s">
        <v>11</v>
      </c>
      <c r="G299" s="40">
        <v>22961</v>
      </c>
      <c r="H299" s="11"/>
    </row>
    <row r="300" spans="1:8" ht="15">
      <c r="A300" s="12">
        <v>299</v>
      </c>
      <c r="B300" s="41" t="s">
        <v>716</v>
      </c>
      <c r="C300" s="35" t="s">
        <v>717</v>
      </c>
      <c r="D300" s="35" t="s">
        <v>284</v>
      </c>
      <c r="E300" s="35" t="s">
        <v>21</v>
      </c>
      <c r="F300" s="38" t="s">
        <v>11</v>
      </c>
      <c r="G300" s="40">
        <v>21566</v>
      </c>
      <c r="H300" s="11"/>
    </row>
    <row r="301" spans="1:8" ht="15">
      <c r="A301" s="12">
        <v>300</v>
      </c>
      <c r="B301" s="41" t="s">
        <v>718</v>
      </c>
      <c r="C301" s="35" t="s">
        <v>719</v>
      </c>
      <c r="D301" s="35" t="s">
        <v>661</v>
      </c>
      <c r="E301" s="35" t="s">
        <v>18</v>
      </c>
      <c r="F301" s="38" t="s">
        <v>11</v>
      </c>
      <c r="G301" s="40">
        <v>20656</v>
      </c>
      <c r="H301" s="11"/>
    </row>
    <row r="302" spans="1:8" ht="15">
      <c r="A302" s="12">
        <v>301</v>
      </c>
      <c r="B302" s="41" t="s">
        <v>721</v>
      </c>
      <c r="C302" s="35" t="s">
        <v>722</v>
      </c>
      <c r="D302" s="35" t="s">
        <v>720</v>
      </c>
      <c r="E302" s="35" t="s">
        <v>237</v>
      </c>
      <c r="F302" s="38" t="s">
        <v>11</v>
      </c>
      <c r="G302" s="40">
        <v>23339</v>
      </c>
      <c r="H302" s="11"/>
    </row>
    <row r="303" spans="1:8" ht="15">
      <c r="A303" s="12">
        <v>302</v>
      </c>
      <c r="B303" s="41" t="s">
        <v>723</v>
      </c>
      <c r="C303" s="35" t="s">
        <v>724</v>
      </c>
      <c r="D303" s="35" t="s">
        <v>238</v>
      </c>
      <c r="E303" s="35" t="s">
        <v>10</v>
      </c>
      <c r="F303" s="38" t="s">
        <v>11</v>
      </c>
      <c r="G303" s="40">
        <v>21696</v>
      </c>
      <c r="H303" s="11"/>
    </row>
    <row r="304" spans="1:8" ht="15">
      <c r="A304" s="12">
        <v>303</v>
      </c>
      <c r="B304" s="41" t="s">
        <v>725</v>
      </c>
      <c r="C304" s="35" t="s">
        <v>726</v>
      </c>
      <c r="D304" s="35" t="s">
        <v>171</v>
      </c>
      <c r="E304" s="35" t="s">
        <v>21</v>
      </c>
      <c r="F304" s="38" t="s">
        <v>11</v>
      </c>
      <c r="G304" s="40">
        <v>22854</v>
      </c>
      <c r="H304" s="11"/>
    </row>
    <row r="305" spans="1:8" ht="15">
      <c r="A305" s="12">
        <v>304</v>
      </c>
      <c r="B305" s="41" t="s">
        <v>727</v>
      </c>
      <c r="C305" s="35" t="s">
        <v>728</v>
      </c>
      <c r="D305" s="35" t="s">
        <v>188</v>
      </c>
      <c r="E305" s="35" t="s">
        <v>53</v>
      </c>
      <c r="F305" s="38" t="s">
        <v>11</v>
      </c>
      <c r="G305" s="40">
        <v>23215</v>
      </c>
      <c r="H305" s="11"/>
    </row>
    <row r="306" spans="1:8" ht="15">
      <c r="A306" s="12">
        <v>305</v>
      </c>
      <c r="B306" s="41" t="s">
        <v>730</v>
      </c>
      <c r="C306" s="35" t="s">
        <v>731</v>
      </c>
      <c r="D306" s="35" t="s">
        <v>729</v>
      </c>
      <c r="E306" s="35" t="s">
        <v>21</v>
      </c>
      <c r="F306" s="38" t="s">
        <v>11</v>
      </c>
      <c r="G306" s="40">
        <v>21749</v>
      </c>
      <c r="H306" s="11"/>
    </row>
    <row r="307" spans="1:8" ht="15">
      <c r="A307" s="12">
        <v>306</v>
      </c>
      <c r="B307" s="41" t="s">
        <v>732</v>
      </c>
      <c r="C307" s="35" t="s">
        <v>733</v>
      </c>
      <c r="D307" s="35" t="s">
        <v>348</v>
      </c>
      <c r="E307" s="35" t="s">
        <v>18</v>
      </c>
      <c r="F307" s="38" t="s">
        <v>11</v>
      </c>
      <c r="G307" s="40">
        <v>23529</v>
      </c>
      <c r="H307" s="11"/>
    </row>
    <row r="308" spans="1:8" ht="15">
      <c r="A308" s="12">
        <v>307</v>
      </c>
      <c r="B308" s="41" t="s">
        <v>734</v>
      </c>
      <c r="C308" s="35" t="s">
        <v>735</v>
      </c>
      <c r="D308" s="35" t="s">
        <v>328</v>
      </c>
      <c r="E308" s="35" t="s">
        <v>10</v>
      </c>
      <c r="F308" s="38" t="s">
        <v>11</v>
      </c>
      <c r="G308" s="40">
        <v>21099</v>
      </c>
      <c r="H308" s="11"/>
    </row>
    <row r="309" spans="1:8" ht="15">
      <c r="A309" s="12">
        <v>308</v>
      </c>
      <c r="B309" s="41" t="s">
        <v>736</v>
      </c>
      <c r="C309" s="35" t="s">
        <v>737</v>
      </c>
      <c r="D309" s="35" t="s">
        <v>278</v>
      </c>
      <c r="E309" s="35" t="s">
        <v>21</v>
      </c>
      <c r="F309" s="38" t="s">
        <v>11</v>
      </c>
      <c r="G309" s="40">
        <v>21872</v>
      </c>
      <c r="H309" s="11"/>
    </row>
    <row r="310" spans="1:8" ht="15">
      <c r="A310" s="12">
        <v>309</v>
      </c>
      <c r="B310" s="41" t="s">
        <v>738</v>
      </c>
      <c r="C310" s="35" t="s">
        <v>739</v>
      </c>
      <c r="D310" s="35" t="s">
        <v>328</v>
      </c>
      <c r="E310" s="35" t="s">
        <v>53</v>
      </c>
      <c r="F310" s="38" t="s">
        <v>11</v>
      </c>
      <c r="G310" s="40">
        <v>23196</v>
      </c>
      <c r="H310" s="11"/>
    </row>
    <row r="311" spans="1:8" ht="15">
      <c r="A311" s="12">
        <v>310</v>
      </c>
      <c r="B311" s="41" t="s">
        <v>741</v>
      </c>
      <c r="C311" s="35" t="s">
        <v>742</v>
      </c>
      <c r="D311" s="35" t="s">
        <v>740</v>
      </c>
      <c r="E311" s="35" t="s">
        <v>10</v>
      </c>
      <c r="F311" s="38" t="s">
        <v>11</v>
      </c>
      <c r="G311" s="40">
        <v>23387</v>
      </c>
      <c r="H311" s="11"/>
    </row>
    <row r="312" spans="1:8" ht="15">
      <c r="A312" s="12">
        <v>311</v>
      </c>
      <c r="B312" s="41" t="s">
        <v>743</v>
      </c>
      <c r="C312" s="35" t="s">
        <v>744</v>
      </c>
      <c r="D312" s="35" t="s">
        <v>15</v>
      </c>
      <c r="E312" s="35" t="s">
        <v>237</v>
      </c>
      <c r="F312" s="38" t="s">
        <v>11</v>
      </c>
      <c r="G312" s="40">
        <v>20941</v>
      </c>
      <c r="H312" s="11"/>
    </row>
    <row r="313" spans="1:8" ht="15">
      <c r="A313" s="12">
        <v>312</v>
      </c>
      <c r="B313" s="41" t="s">
        <v>746</v>
      </c>
      <c r="C313" s="35" t="s">
        <v>747</v>
      </c>
      <c r="D313" s="35" t="s">
        <v>745</v>
      </c>
      <c r="E313" s="35" t="s">
        <v>422</v>
      </c>
      <c r="F313" s="38" t="s">
        <v>11</v>
      </c>
      <c r="G313" s="40">
        <v>22889</v>
      </c>
      <c r="H313" s="11"/>
    </row>
    <row r="314" spans="1:8" ht="15">
      <c r="A314" s="12">
        <v>313</v>
      </c>
      <c r="B314" s="41" t="s">
        <v>748</v>
      </c>
      <c r="C314" s="35" t="s">
        <v>749</v>
      </c>
      <c r="D314" s="35" t="s">
        <v>740</v>
      </c>
      <c r="E314" s="35" t="s">
        <v>18</v>
      </c>
      <c r="F314" s="38" t="s">
        <v>11</v>
      </c>
      <c r="G314" s="40">
        <v>21986</v>
      </c>
      <c r="H314" s="11"/>
    </row>
    <row r="315" spans="1:8" ht="15">
      <c r="A315" s="12">
        <v>314</v>
      </c>
      <c r="B315" s="41" t="s">
        <v>750</v>
      </c>
      <c r="C315" s="35" t="s">
        <v>751</v>
      </c>
      <c r="D315" s="35" t="s">
        <v>104</v>
      </c>
      <c r="E315" s="35" t="s">
        <v>68</v>
      </c>
      <c r="F315" s="38" t="s">
        <v>11</v>
      </c>
      <c r="G315" s="40">
        <v>21382</v>
      </c>
      <c r="H315" s="11"/>
    </row>
    <row r="316" spans="1:8" ht="15">
      <c r="A316" s="12">
        <v>315</v>
      </c>
      <c r="B316" s="41" t="s">
        <v>752</v>
      </c>
      <c r="C316" s="35" t="s">
        <v>753</v>
      </c>
      <c r="D316" s="35" t="s">
        <v>50</v>
      </c>
      <c r="E316" s="35" t="s">
        <v>237</v>
      </c>
      <c r="F316" s="38" t="s">
        <v>11</v>
      </c>
      <c r="G316" s="40">
        <v>21591</v>
      </c>
      <c r="H316" s="11"/>
    </row>
    <row r="317" spans="1:8" ht="15">
      <c r="A317" s="12">
        <v>316</v>
      </c>
      <c r="B317" s="41" t="s">
        <v>754</v>
      </c>
      <c r="C317" s="35" t="s">
        <v>755</v>
      </c>
      <c r="D317" s="35" t="s">
        <v>22</v>
      </c>
      <c r="E317" s="35" t="s">
        <v>21</v>
      </c>
      <c r="F317" s="38" t="s">
        <v>11</v>
      </c>
      <c r="G317" s="40">
        <v>22329</v>
      </c>
      <c r="H317" s="11"/>
    </row>
    <row r="318" spans="1:8" ht="15">
      <c r="A318" s="12">
        <v>317</v>
      </c>
      <c r="B318" s="41" t="s">
        <v>756</v>
      </c>
      <c r="C318" s="35" t="s">
        <v>757</v>
      </c>
      <c r="D318" s="35" t="s">
        <v>729</v>
      </c>
      <c r="E318" s="35" t="s">
        <v>21</v>
      </c>
      <c r="F318" s="38" t="s">
        <v>11</v>
      </c>
      <c r="G318" s="40">
        <v>21575</v>
      </c>
      <c r="H318" s="11"/>
    </row>
    <row r="319" spans="1:8" ht="15">
      <c r="A319" s="12">
        <v>318</v>
      </c>
      <c r="B319" s="41" t="s">
        <v>758</v>
      </c>
      <c r="C319" s="35" t="s">
        <v>759</v>
      </c>
      <c r="D319" s="35" t="s">
        <v>729</v>
      </c>
      <c r="E319" s="35" t="s">
        <v>18</v>
      </c>
      <c r="F319" s="38" t="s">
        <v>11</v>
      </c>
      <c r="G319" s="40">
        <v>22934</v>
      </c>
      <c r="H319" s="11"/>
    </row>
    <row r="320" spans="1:8" ht="15">
      <c r="A320" s="12">
        <v>319</v>
      </c>
      <c r="B320" s="41" t="s">
        <v>760</v>
      </c>
      <c r="C320" s="35" t="s">
        <v>761</v>
      </c>
      <c r="D320" s="35" t="s">
        <v>729</v>
      </c>
      <c r="E320" s="35" t="s">
        <v>18</v>
      </c>
      <c r="F320" s="38" t="s">
        <v>11</v>
      </c>
      <c r="G320" s="40">
        <v>21911</v>
      </c>
      <c r="H320" s="11"/>
    </row>
    <row r="321" spans="1:8" ht="15">
      <c r="A321" s="12">
        <v>320</v>
      </c>
      <c r="B321" s="41" t="s">
        <v>762</v>
      </c>
      <c r="C321" s="35" t="s">
        <v>763</v>
      </c>
      <c r="D321" s="35" t="s">
        <v>729</v>
      </c>
      <c r="E321" s="35" t="s">
        <v>21</v>
      </c>
      <c r="F321" s="38" t="s">
        <v>11</v>
      </c>
      <c r="G321" s="40">
        <v>20825</v>
      </c>
      <c r="H321" s="11"/>
    </row>
    <row r="322" spans="1:8" ht="15">
      <c r="A322" s="12">
        <v>321</v>
      </c>
      <c r="B322" s="41" t="s">
        <v>764</v>
      </c>
      <c r="C322" s="35" t="s">
        <v>765</v>
      </c>
      <c r="D322" s="35" t="s">
        <v>256</v>
      </c>
      <c r="E322" s="35" t="s">
        <v>18</v>
      </c>
      <c r="F322" s="38" t="s">
        <v>11</v>
      </c>
      <c r="G322" s="40">
        <v>20983</v>
      </c>
      <c r="H322" s="11"/>
    </row>
    <row r="323" spans="1:8" ht="15">
      <c r="A323" s="12">
        <v>322</v>
      </c>
      <c r="B323" s="41" t="s">
        <v>766</v>
      </c>
      <c r="C323" s="35" t="s">
        <v>767</v>
      </c>
      <c r="D323" s="35" t="s">
        <v>112</v>
      </c>
      <c r="E323" s="35" t="s">
        <v>21</v>
      </c>
      <c r="F323" s="38" t="s">
        <v>11</v>
      </c>
      <c r="G323" s="40">
        <v>22395</v>
      </c>
      <c r="H323" s="11"/>
    </row>
    <row r="324" spans="1:8" ht="15">
      <c r="A324" s="12">
        <v>323</v>
      </c>
      <c r="B324" s="41" t="s">
        <v>768</v>
      </c>
      <c r="C324" s="35" t="s">
        <v>769</v>
      </c>
      <c r="D324" s="35" t="s">
        <v>174</v>
      </c>
      <c r="E324" s="35" t="s">
        <v>21</v>
      </c>
      <c r="F324" s="38" t="s">
        <v>11</v>
      </c>
      <c r="G324" s="40">
        <v>22699</v>
      </c>
      <c r="H324" s="11"/>
    </row>
    <row r="325" spans="1:8" ht="15">
      <c r="A325" s="12">
        <v>324</v>
      </c>
      <c r="B325" s="41" t="s">
        <v>770</v>
      </c>
      <c r="C325" s="35" t="s">
        <v>771</v>
      </c>
      <c r="D325" s="35" t="s">
        <v>61</v>
      </c>
      <c r="E325" s="35" t="s">
        <v>33</v>
      </c>
      <c r="F325" s="38" t="s">
        <v>11</v>
      </c>
      <c r="G325" s="40">
        <v>23197</v>
      </c>
      <c r="H325" s="11"/>
    </row>
    <row r="326" spans="1:8" ht="15">
      <c r="A326" s="12">
        <v>325</v>
      </c>
      <c r="B326" s="41" t="s">
        <v>772</v>
      </c>
      <c r="C326" s="35" t="s">
        <v>773</v>
      </c>
      <c r="D326" s="35" t="s">
        <v>238</v>
      </c>
      <c r="E326" s="35" t="s">
        <v>10</v>
      </c>
      <c r="F326" s="38" t="s">
        <v>11</v>
      </c>
      <c r="G326" s="40">
        <v>23454</v>
      </c>
      <c r="H326" s="11"/>
    </row>
    <row r="327" spans="1:8" ht="15">
      <c r="A327" s="12">
        <v>326</v>
      </c>
      <c r="B327" s="41" t="s">
        <v>774</v>
      </c>
      <c r="C327" s="35" t="s">
        <v>775</v>
      </c>
      <c r="D327" s="35" t="s">
        <v>661</v>
      </c>
      <c r="E327" s="35" t="s">
        <v>18</v>
      </c>
      <c r="F327" s="38" t="s">
        <v>11</v>
      </c>
      <c r="G327" s="40">
        <v>21892</v>
      </c>
      <c r="H327" s="11"/>
    </row>
    <row r="328" spans="1:8" ht="15">
      <c r="A328" s="12">
        <v>327</v>
      </c>
      <c r="B328" s="41" t="s">
        <v>776</v>
      </c>
      <c r="C328" s="35" t="s">
        <v>777</v>
      </c>
      <c r="D328" s="35" t="s">
        <v>661</v>
      </c>
      <c r="E328" s="35" t="s">
        <v>53</v>
      </c>
      <c r="F328" s="38" t="s">
        <v>11</v>
      </c>
      <c r="G328" s="40">
        <v>23162</v>
      </c>
      <c r="H328" s="11"/>
    </row>
    <row r="329" spans="1:8" ht="15">
      <c r="A329" s="12">
        <v>328</v>
      </c>
      <c r="B329" s="41" t="s">
        <v>778</v>
      </c>
      <c r="C329" s="35" t="s">
        <v>779</v>
      </c>
      <c r="D329" s="35" t="s">
        <v>661</v>
      </c>
      <c r="E329" s="35" t="s">
        <v>21</v>
      </c>
      <c r="F329" s="38" t="s">
        <v>11</v>
      </c>
      <c r="G329" s="40">
        <v>21177</v>
      </c>
      <c r="H329" s="11"/>
    </row>
    <row r="330" spans="1:8" ht="15">
      <c r="A330" s="12">
        <v>329</v>
      </c>
      <c r="B330" s="41" t="s">
        <v>780</v>
      </c>
      <c r="C330" s="35" t="s">
        <v>781</v>
      </c>
      <c r="D330" s="35" t="s">
        <v>284</v>
      </c>
      <c r="E330" s="35" t="s">
        <v>10</v>
      </c>
      <c r="F330" s="38" t="s">
        <v>11</v>
      </c>
      <c r="G330" s="40">
        <v>21288</v>
      </c>
      <c r="H330" s="11"/>
    </row>
    <row r="331" spans="1:8" ht="15">
      <c r="A331" s="12">
        <v>330</v>
      </c>
      <c r="B331" s="41" t="s">
        <v>783</v>
      </c>
      <c r="C331" s="35" t="s">
        <v>784</v>
      </c>
      <c r="D331" s="35" t="s">
        <v>782</v>
      </c>
      <c r="E331" s="35" t="s">
        <v>18</v>
      </c>
      <c r="F331" s="38" t="s">
        <v>11</v>
      </c>
      <c r="G331" s="40">
        <v>23535</v>
      </c>
      <c r="H331" s="11"/>
    </row>
    <row r="332" spans="1:8" ht="15">
      <c r="A332" s="12">
        <v>331</v>
      </c>
      <c r="B332" s="41" t="s">
        <v>785</v>
      </c>
      <c r="C332" s="35" t="s">
        <v>786</v>
      </c>
      <c r="D332" s="35" t="s">
        <v>136</v>
      </c>
      <c r="E332" s="35" t="s">
        <v>21</v>
      </c>
      <c r="F332" s="38" t="s">
        <v>11</v>
      </c>
      <c r="G332" s="40">
        <v>21228</v>
      </c>
      <c r="H332" s="11"/>
    </row>
    <row r="333" spans="1:8" ht="15">
      <c r="A333" s="12">
        <v>332</v>
      </c>
      <c r="B333" s="41" t="s">
        <v>787</v>
      </c>
      <c r="C333" s="35" t="s">
        <v>788</v>
      </c>
      <c r="D333" s="35" t="s">
        <v>661</v>
      </c>
      <c r="E333" s="35" t="s">
        <v>10</v>
      </c>
      <c r="F333" s="38" t="s">
        <v>11</v>
      </c>
      <c r="G333" s="40">
        <v>21033</v>
      </c>
      <c r="H333" s="11"/>
    </row>
    <row r="334" spans="1:8" ht="15">
      <c r="A334" s="12">
        <v>333</v>
      </c>
      <c r="B334" s="41" t="s">
        <v>789</v>
      </c>
      <c r="C334" s="35" t="s">
        <v>790</v>
      </c>
      <c r="D334" s="35" t="s">
        <v>171</v>
      </c>
      <c r="E334" s="35" t="s">
        <v>53</v>
      </c>
      <c r="F334" s="38" t="s">
        <v>11</v>
      </c>
      <c r="G334" s="40">
        <v>20726</v>
      </c>
      <c r="H334" s="11"/>
    </row>
    <row r="335" spans="1:8" ht="15">
      <c r="A335" s="12">
        <v>334</v>
      </c>
      <c r="B335" s="41" t="s">
        <v>791</v>
      </c>
      <c r="C335" s="35" t="s">
        <v>792</v>
      </c>
      <c r="D335" s="35" t="s">
        <v>112</v>
      </c>
      <c r="E335" s="35" t="s">
        <v>33</v>
      </c>
      <c r="F335" s="38" t="s">
        <v>11</v>
      </c>
      <c r="G335" s="40">
        <v>21262</v>
      </c>
      <c r="H335" s="11"/>
    </row>
    <row r="336" spans="1:8" ht="15">
      <c r="A336" s="12">
        <v>335</v>
      </c>
      <c r="B336" s="41" t="s">
        <v>793</v>
      </c>
      <c r="C336" s="35" t="s">
        <v>794</v>
      </c>
      <c r="D336" s="35" t="s">
        <v>89</v>
      </c>
      <c r="E336" s="35" t="s">
        <v>10</v>
      </c>
      <c r="F336" s="38" t="s">
        <v>11</v>
      </c>
      <c r="G336" s="40">
        <v>21057</v>
      </c>
      <c r="H336" s="11"/>
    </row>
    <row r="337" spans="1:8" ht="15">
      <c r="A337" s="12">
        <v>336</v>
      </c>
      <c r="B337" s="41" t="s">
        <v>795</v>
      </c>
      <c r="C337" s="35" t="s">
        <v>796</v>
      </c>
      <c r="D337" s="35" t="s">
        <v>180</v>
      </c>
      <c r="E337" s="35" t="s">
        <v>53</v>
      </c>
      <c r="F337" s="38" t="s">
        <v>11</v>
      </c>
      <c r="G337" s="40">
        <v>21975</v>
      </c>
      <c r="H337" s="11"/>
    </row>
    <row r="338" spans="1:8" ht="15">
      <c r="A338" s="12">
        <v>337</v>
      </c>
      <c r="B338" s="41" t="s">
        <v>797</v>
      </c>
      <c r="C338" s="35" t="s">
        <v>798</v>
      </c>
      <c r="D338" s="35" t="s">
        <v>215</v>
      </c>
      <c r="E338" s="35" t="s">
        <v>21</v>
      </c>
      <c r="F338" s="38" t="s">
        <v>11</v>
      </c>
      <c r="G338" s="40">
        <v>21078</v>
      </c>
      <c r="H338" s="11"/>
    </row>
    <row r="339" spans="1:8" ht="15">
      <c r="A339" s="12">
        <v>338</v>
      </c>
      <c r="B339" s="41" t="s">
        <v>799</v>
      </c>
      <c r="C339" s="35" t="s">
        <v>800</v>
      </c>
      <c r="D339" s="35" t="s">
        <v>180</v>
      </c>
      <c r="E339" s="35" t="s">
        <v>33</v>
      </c>
      <c r="F339" s="38" t="s">
        <v>11</v>
      </c>
      <c r="G339" s="40">
        <v>22175</v>
      </c>
      <c r="H339" s="11"/>
    </row>
    <row r="340" spans="1:8" ht="15">
      <c r="A340" s="12">
        <v>339</v>
      </c>
      <c r="B340" s="41" t="s">
        <v>802</v>
      </c>
      <c r="C340" s="35" t="s">
        <v>803</v>
      </c>
      <c r="D340" s="35" t="s">
        <v>801</v>
      </c>
      <c r="E340" s="35" t="s">
        <v>53</v>
      </c>
      <c r="F340" s="38" t="s">
        <v>11</v>
      </c>
      <c r="G340" s="40">
        <v>22178</v>
      </c>
      <c r="H340" s="11"/>
    </row>
    <row r="341" spans="1:8" ht="15">
      <c r="A341" s="12">
        <v>340</v>
      </c>
      <c r="B341" s="41" t="s">
        <v>804</v>
      </c>
      <c r="C341" s="35" t="s">
        <v>805</v>
      </c>
      <c r="D341" s="35" t="s">
        <v>801</v>
      </c>
      <c r="E341" s="35" t="s">
        <v>10</v>
      </c>
      <c r="F341" s="38" t="s">
        <v>11</v>
      </c>
      <c r="G341" s="40">
        <v>22777</v>
      </c>
      <c r="H341" s="11"/>
    </row>
    <row r="342" spans="1:8" ht="15">
      <c r="A342" s="12">
        <v>341</v>
      </c>
      <c r="B342" s="41" t="s">
        <v>806</v>
      </c>
      <c r="C342" s="35" t="s">
        <v>807</v>
      </c>
      <c r="D342" s="35" t="s">
        <v>615</v>
      </c>
      <c r="E342" s="35" t="s">
        <v>33</v>
      </c>
      <c r="F342" s="38" t="s">
        <v>11</v>
      </c>
      <c r="G342" s="40">
        <v>22231</v>
      </c>
      <c r="H342" s="11"/>
    </row>
    <row r="343" spans="1:8" ht="15">
      <c r="A343" s="12">
        <v>342</v>
      </c>
      <c r="B343" s="41" t="s">
        <v>808</v>
      </c>
      <c r="C343" s="35" t="s">
        <v>809</v>
      </c>
      <c r="D343" s="35" t="s">
        <v>436</v>
      </c>
      <c r="E343" s="35" t="s">
        <v>10</v>
      </c>
      <c r="F343" s="38" t="s">
        <v>11</v>
      </c>
      <c r="G343" s="40">
        <v>23548</v>
      </c>
      <c r="H343" s="11"/>
    </row>
    <row r="344" spans="1:8" ht="15">
      <c r="A344" s="12">
        <v>343</v>
      </c>
      <c r="B344" s="41" t="s">
        <v>810</v>
      </c>
      <c r="C344" s="35" t="s">
        <v>811</v>
      </c>
      <c r="D344" s="35" t="s">
        <v>238</v>
      </c>
      <c r="E344" s="35" t="s">
        <v>237</v>
      </c>
      <c r="F344" s="38" t="s">
        <v>11</v>
      </c>
      <c r="G344" s="40">
        <v>22412</v>
      </c>
      <c r="H344" s="11"/>
    </row>
    <row r="345" spans="1:8" ht="15">
      <c r="A345" s="12">
        <v>344</v>
      </c>
      <c r="B345" s="41" t="s">
        <v>812</v>
      </c>
      <c r="C345" s="35" t="s">
        <v>813</v>
      </c>
      <c r="D345" s="35" t="s">
        <v>238</v>
      </c>
      <c r="E345" s="35" t="s">
        <v>237</v>
      </c>
      <c r="F345" s="38" t="s">
        <v>11</v>
      </c>
      <c r="G345" s="40">
        <v>21872</v>
      </c>
      <c r="H345" s="11"/>
    </row>
    <row r="346" spans="1:8" ht="15">
      <c r="A346" s="12">
        <v>345</v>
      </c>
      <c r="B346" s="41" t="s">
        <v>814</v>
      </c>
      <c r="C346" s="35" t="s">
        <v>815</v>
      </c>
      <c r="D346" s="35" t="s">
        <v>661</v>
      </c>
      <c r="E346" s="35" t="s">
        <v>33</v>
      </c>
      <c r="F346" s="38" t="s">
        <v>11</v>
      </c>
      <c r="G346" s="40">
        <v>22027</v>
      </c>
      <c r="H346" s="11"/>
    </row>
    <row r="347" spans="1:8" ht="15">
      <c r="A347" s="12">
        <v>346</v>
      </c>
      <c r="B347" s="41" t="s">
        <v>817</v>
      </c>
      <c r="C347" s="35" t="s">
        <v>818</v>
      </c>
      <c r="D347" s="35" t="s">
        <v>816</v>
      </c>
      <c r="E347" s="35" t="s">
        <v>18</v>
      </c>
      <c r="F347" s="38" t="s">
        <v>11</v>
      </c>
      <c r="G347" s="40">
        <v>23029</v>
      </c>
      <c r="H347" s="11"/>
    </row>
    <row r="348" spans="1:8" ht="15">
      <c r="A348" s="12">
        <v>347</v>
      </c>
      <c r="B348" s="41" t="s">
        <v>819</v>
      </c>
      <c r="C348" s="35" t="s">
        <v>820</v>
      </c>
      <c r="D348" s="35" t="s">
        <v>470</v>
      </c>
      <c r="E348" s="35" t="s">
        <v>21</v>
      </c>
      <c r="F348" s="38" t="s">
        <v>11</v>
      </c>
      <c r="G348" s="40">
        <v>23106</v>
      </c>
      <c r="H348" s="11"/>
    </row>
    <row r="349" spans="1:8" ht="15">
      <c r="A349" s="12">
        <v>348</v>
      </c>
      <c r="B349" s="41" t="s">
        <v>822</v>
      </c>
      <c r="C349" s="35" t="s">
        <v>823</v>
      </c>
      <c r="D349" s="35" t="s">
        <v>821</v>
      </c>
      <c r="E349" s="35" t="s">
        <v>21</v>
      </c>
      <c r="F349" s="38" t="s">
        <v>11</v>
      </c>
      <c r="G349" s="40">
        <v>21933</v>
      </c>
      <c r="H349" s="11"/>
    </row>
    <row r="350" spans="1:8" ht="15">
      <c r="A350" s="12">
        <v>349</v>
      </c>
      <c r="B350" s="41" t="s">
        <v>824</v>
      </c>
      <c r="C350" s="35" t="s">
        <v>825</v>
      </c>
      <c r="D350" s="35" t="s">
        <v>574</v>
      </c>
      <c r="E350" s="35" t="s">
        <v>826</v>
      </c>
      <c r="F350" s="38" t="s">
        <v>11</v>
      </c>
      <c r="G350" s="40">
        <v>22949</v>
      </c>
      <c r="H350" s="11"/>
    </row>
    <row r="351" spans="1:8" ht="15">
      <c r="A351" s="12">
        <v>350</v>
      </c>
      <c r="B351" s="41" t="s">
        <v>827</v>
      </c>
      <c r="C351" s="35" t="s">
        <v>828</v>
      </c>
      <c r="D351" s="35" t="s">
        <v>119</v>
      </c>
      <c r="E351" s="35" t="s">
        <v>10</v>
      </c>
      <c r="F351" s="38" t="s">
        <v>11</v>
      </c>
      <c r="G351" s="40">
        <v>23388</v>
      </c>
      <c r="H351" s="11"/>
    </row>
    <row r="352" spans="1:8" ht="15">
      <c r="A352" s="12">
        <v>351</v>
      </c>
      <c r="B352" s="41" t="s">
        <v>829</v>
      </c>
      <c r="C352" s="35" t="s">
        <v>830</v>
      </c>
      <c r="D352" s="35" t="s">
        <v>119</v>
      </c>
      <c r="E352" s="35" t="s">
        <v>33</v>
      </c>
      <c r="F352" s="38" t="s">
        <v>11</v>
      </c>
      <c r="G352" s="40">
        <v>23373</v>
      </c>
      <c r="H352" s="11"/>
    </row>
    <row r="353" spans="1:8" ht="15">
      <c r="A353" s="12">
        <v>352</v>
      </c>
      <c r="B353" s="41" t="s">
        <v>831</v>
      </c>
      <c r="C353" s="35" t="s">
        <v>832</v>
      </c>
      <c r="D353" s="35" t="s">
        <v>119</v>
      </c>
      <c r="E353" s="35" t="s">
        <v>21</v>
      </c>
      <c r="F353" s="38" t="s">
        <v>11</v>
      </c>
      <c r="G353" s="40">
        <v>21891</v>
      </c>
      <c r="H353" s="11"/>
    </row>
    <row r="354" spans="1:8" ht="15">
      <c r="A354" s="12">
        <v>353</v>
      </c>
      <c r="B354" s="41" t="s">
        <v>833</v>
      </c>
      <c r="C354" s="35" t="s">
        <v>834</v>
      </c>
      <c r="D354" s="35" t="s">
        <v>119</v>
      </c>
      <c r="E354" s="35" t="s">
        <v>21</v>
      </c>
      <c r="F354" s="38" t="s">
        <v>11</v>
      </c>
      <c r="G354" s="40">
        <v>22939</v>
      </c>
      <c r="H354" s="11"/>
    </row>
    <row r="355" spans="1:8" ht="15">
      <c r="A355" s="12">
        <v>354</v>
      </c>
      <c r="B355" s="41" t="s">
        <v>835</v>
      </c>
      <c r="C355" s="35" t="s">
        <v>836</v>
      </c>
      <c r="D355" s="35" t="s">
        <v>119</v>
      </c>
      <c r="E355" s="35" t="s">
        <v>10</v>
      </c>
      <c r="F355" s="38" t="s">
        <v>11</v>
      </c>
      <c r="G355" s="40">
        <v>21882</v>
      </c>
      <c r="H355" s="11"/>
    </row>
    <row r="356" spans="1:8" ht="15">
      <c r="A356" s="12">
        <v>355</v>
      </c>
      <c r="B356" s="41" t="s">
        <v>837</v>
      </c>
      <c r="C356" s="35" t="s">
        <v>838</v>
      </c>
      <c r="D356" s="35" t="s">
        <v>307</v>
      </c>
      <c r="E356" s="35" t="s">
        <v>21</v>
      </c>
      <c r="F356" s="38" t="s">
        <v>11</v>
      </c>
      <c r="G356" s="40">
        <v>21694</v>
      </c>
      <c r="H356" s="11"/>
    </row>
    <row r="357" spans="1:8" ht="15">
      <c r="A357" s="12">
        <v>356</v>
      </c>
      <c r="B357" s="41" t="s">
        <v>839</v>
      </c>
      <c r="C357" s="35" t="s">
        <v>840</v>
      </c>
      <c r="D357" s="35" t="s">
        <v>203</v>
      </c>
      <c r="E357" s="35" t="s">
        <v>18</v>
      </c>
      <c r="F357" s="38" t="s">
        <v>11</v>
      </c>
      <c r="G357" s="40">
        <v>22788</v>
      </c>
      <c r="H357" s="11"/>
    </row>
    <row r="358" spans="1:8" ht="15">
      <c r="A358" s="12">
        <v>357</v>
      </c>
      <c r="B358" s="41" t="s">
        <v>841</v>
      </c>
      <c r="C358" s="35" t="s">
        <v>842</v>
      </c>
      <c r="D358" s="35" t="s">
        <v>484</v>
      </c>
      <c r="E358" s="35" t="s">
        <v>18</v>
      </c>
      <c r="F358" s="38" t="s">
        <v>11</v>
      </c>
      <c r="G358" s="40">
        <v>21676</v>
      </c>
      <c r="H358" s="11"/>
    </row>
    <row r="359" spans="1:8" ht="15">
      <c r="A359" s="12">
        <v>358</v>
      </c>
      <c r="B359" s="41" t="s">
        <v>843</v>
      </c>
      <c r="C359" s="35" t="s">
        <v>844</v>
      </c>
      <c r="D359" s="35" t="s">
        <v>281</v>
      </c>
      <c r="E359" s="35" t="s">
        <v>21</v>
      </c>
      <c r="F359" s="38" t="s">
        <v>11</v>
      </c>
      <c r="G359" s="40">
        <v>22449</v>
      </c>
      <c r="H359" s="11"/>
    </row>
    <row r="360" spans="1:8" ht="15">
      <c r="A360" s="12">
        <v>359</v>
      </c>
      <c r="B360" s="41" t="s">
        <v>845</v>
      </c>
      <c r="C360" s="35" t="s">
        <v>846</v>
      </c>
      <c r="D360" s="35" t="s">
        <v>436</v>
      </c>
      <c r="E360" s="35" t="s">
        <v>18</v>
      </c>
      <c r="F360" s="38" t="s">
        <v>11</v>
      </c>
      <c r="G360" s="40">
        <v>21695</v>
      </c>
      <c r="H360" s="11"/>
    </row>
    <row r="361" spans="1:8" ht="15">
      <c r="A361" s="12">
        <v>360</v>
      </c>
      <c r="B361" s="41" t="s">
        <v>847</v>
      </c>
      <c r="C361" s="35" t="s">
        <v>848</v>
      </c>
      <c r="D361" s="35" t="s">
        <v>431</v>
      </c>
      <c r="E361" s="35" t="s">
        <v>33</v>
      </c>
      <c r="F361" s="38" t="s">
        <v>11</v>
      </c>
      <c r="G361" s="40">
        <v>22824</v>
      </c>
      <c r="H361" s="11"/>
    </row>
    <row r="362" spans="1:8" ht="15">
      <c r="A362" s="12">
        <v>361</v>
      </c>
      <c r="B362" s="41" t="s">
        <v>849</v>
      </c>
      <c r="C362" s="35" t="s">
        <v>850</v>
      </c>
      <c r="D362" s="35" t="s">
        <v>431</v>
      </c>
      <c r="E362" s="35" t="s">
        <v>10</v>
      </c>
      <c r="F362" s="38" t="s">
        <v>11</v>
      </c>
      <c r="G362" s="40">
        <v>22443</v>
      </c>
      <c r="H362" s="11"/>
    </row>
    <row r="363" spans="1:8" ht="15">
      <c r="A363" s="12">
        <v>362</v>
      </c>
      <c r="B363" s="41" t="s">
        <v>851</v>
      </c>
      <c r="C363" s="35" t="s">
        <v>852</v>
      </c>
      <c r="D363" s="35" t="s">
        <v>238</v>
      </c>
      <c r="E363" s="35" t="s">
        <v>21</v>
      </c>
      <c r="F363" s="38" t="s">
        <v>11</v>
      </c>
      <c r="G363" s="40">
        <v>21646</v>
      </c>
      <c r="H363" s="11"/>
    </row>
    <row r="364" spans="1:8" ht="15">
      <c r="A364" s="12">
        <v>363</v>
      </c>
      <c r="B364" s="41" t="s">
        <v>853</v>
      </c>
      <c r="C364" s="35" t="s">
        <v>854</v>
      </c>
      <c r="D364" s="35" t="s">
        <v>287</v>
      </c>
      <c r="E364" s="35" t="s">
        <v>33</v>
      </c>
      <c r="F364" s="38" t="s">
        <v>11</v>
      </c>
      <c r="G364" s="40">
        <v>21713</v>
      </c>
      <c r="H364" s="11"/>
    </row>
    <row r="365" spans="1:8" ht="15">
      <c r="A365" s="12">
        <v>364</v>
      </c>
      <c r="B365" s="41" t="s">
        <v>855</v>
      </c>
      <c r="C365" s="35" t="s">
        <v>856</v>
      </c>
      <c r="D365" s="35" t="s">
        <v>287</v>
      </c>
      <c r="E365" s="35" t="s">
        <v>53</v>
      </c>
      <c r="F365" s="38" t="s">
        <v>11</v>
      </c>
      <c r="G365" s="40">
        <v>22018</v>
      </c>
      <c r="H365" s="11"/>
    </row>
    <row r="366" spans="1:8" ht="15">
      <c r="A366" s="12">
        <v>365</v>
      </c>
      <c r="B366" s="41" t="s">
        <v>857</v>
      </c>
      <c r="C366" s="35" t="s">
        <v>858</v>
      </c>
      <c r="D366" s="35" t="s">
        <v>290</v>
      </c>
      <c r="E366" s="35" t="s">
        <v>21</v>
      </c>
      <c r="F366" s="38" t="s">
        <v>11</v>
      </c>
      <c r="G366" s="40">
        <v>23507</v>
      </c>
      <c r="H366" s="11"/>
    </row>
    <row r="367" spans="1:8" ht="15">
      <c r="A367" s="12">
        <v>366</v>
      </c>
      <c r="B367" s="41" t="s">
        <v>859</v>
      </c>
      <c r="C367" s="35" t="s">
        <v>860</v>
      </c>
      <c r="D367" s="35" t="s">
        <v>25</v>
      </c>
      <c r="E367" s="35" t="s">
        <v>21</v>
      </c>
      <c r="F367" s="38" t="s">
        <v>11</v>
      </c>
      <c r="G367" s="40">
        <v>23130</v>
      </c>
      <c r="H367" s="11"/>
    </row>
    <row r="368" spans="1:8" ht="15">
      <c r="A368" s="12">
        <v>367</v>
      </c>
      <c r="B368" s="41" t="s">
        <v>861</v>
      </c>
      <c r="C368" s="35" t="s">
        <v>862</v>
      </c>
      <c r="D368" s="35" t="s">
        <v>238</v>
      </c>
      <c r="E368" s="35" t="s">
        <v>10</v>
      </c>
      <c r="F368" s="38" t="s">
        <v>11</v>
      </c>
      <c r="G368" s="40">
        <v>23029</v>
      </c>
      <c r="H368" s="11"/>
    </row>
    <row r="369" spans="1:8" ht="15">
      <c r="A369" s="12">
        <v>368</v>
      </c>
      <c r="B369" s="41" t="s">
        <v>863</v>
      </c>
      <c r="C369" s="35" t="s">
        <v>864</v>
      </c>
      <c r="D369" s="35" t="s">
        <v>497</v>
      </c>
      <c r="E369" s="35" t="s">
        <v>18</v>
      </c>
      <c r="F369" s="38" t="s">
        <v>11</v>
      </c>
      <c r="G369" s="40">
        <v>22490</v>
      </c>
      <c r="H369" s="11"/>
    </row>
    <row r="370" spans="1:8" ht="15">
      <c r="A370" s="12">
        <v>369</v>
      </c>
      <c r="B370" s="41" t="s">
        <v>865</v>
      </c>
      <c r="C370" s="35" t="s">
        <v>866</v>
      </c>
      <c r="D370" s="35" t="s">
        <v>133</v>
      </c>
      <c r="E370" s="35" t="s">
        <v>18</v>
      </c>
      <c r="F370" s="38" t="s">
        <v>11</v>
      </c>
      <c r="G370" s="40">
        <v>21173</v>
      </c>
      <c r="H370" s="11"/>
    </row>
    <row r="371" spans="1:8" ht="15">
      <c r="A371" s="12">
        <v>370</v>
      </c>
      <c r="B371" s="41" t="s">
        <v>867</v>
      </c>
      <c r="C371" s="35" t="s">
        <v>868</v>
      </c>
      <c r="D371" s="35" t="s">
        <v>215</v>
      </c>
      <c r="E371" s="35" t="s">
        <v>10</v>
      </c>
      <c r="F371" s="38" t="s">
        <v>11</v>
      </c>
      <c r="G371" s="40">
        <v>23343</v>
      </c>
      <c r="H371" s="11"/>
    </row>
    <row r="372" spans="1:8" ht="15">
      <c r="A372" s="12">
        <v>371</v>
      </c>
      <c r="B372" s="41" t="s">
        <v>869</v>
      </c>
      <c r="C372" s="35" t="s">
        <v>870</v>
      </c>
      <c r="D372" s="35" t="s">
        <v>125</v>
      </c>
      <c r="E372" s="35" t="s">
        <v>237</v>
      </c>
      <c r="F372" s="38" t="s">
        <v>11</v>
      </c>
      <c r="G372" s="40">
        <v>23089</v>
      </c>
      <c r="H372" s="11"/>
    </row>
    <row r="373" spans="1:8" ht="15">
      <c r="A373" s="12">
        <v>372</v>
      </c>
      <c r="B373" s="41" t="s">
        <v>871</v>
      </c>
      <c r="C373" s="35" t="s">
        <v>872</v>
      </c>
      <c r="D373" s="35" t="s">
        <v>165</v>
      </c>
      <c r="E373" s="35" t="s">
        <v>10</v>
      </c>
      <c r="F373" s="38" t="s">
        <v>11</v>
      </c>
      <c r="G373" s="40">
        <v>20679</v>
      </c>
      <c r="H373" s="11"/>
    </row>
    <row r="374" spans="1:8" ht="15">
      <c r="A374" s="12">
        <v>373</v>
      </c>
      <c r="B374" s="41" t="s">
        <v>873</v>
      </c>
      <c r="C374" s="35" t="s">
        <v>874</v>
      </c>
      <c r="D374" s="35" t="s">
        <v>75</v>
      </c>
      <c r="E374" s="35" t="s">
        <v>237</v>
      </c>
      <c r="F374" s="38" t="s">
        <v>11</v>
      </c>
      <c r="G374" s="40">
        <v>22706</v>
      </c>
      <c r="H374" s="11"/>
    </row>
    <row r="375" spans="1:8" ht="15">
      <c r="A375" s="12">
        <v>374</v>
      </c>
      <c r="B375" s="41" t="s">
        <v>875</v>
      </c>
      <c r="C375" s="35" t="s">
        <v>876</v>
      </c>
      <c r="D375" s="35" t="s">
        <v>69</v>
      </c>
      <c r="E375" s="35" t="s">
        <v>18</v>
      </c>
      <c r="F375" s="38" t="s">
        <v>11</v>
      </c>
      <c r="G375" s="40">
        <v>23104</v>
      </c>
      <c r="H375" s="11"/>
    </row>
    <row r="376" spans="1:8" ht="15">
      <c r="A376" s="12">
        <v>375</v>
      </c>
      <c r="B376" s="41" t="s">
        <v>877</v>
      </c>
      <c r="C376" s="35" t="s">
        <v>878</v>
      </c>
      <c r="D376" s="35" t="s">
        <v>529</v>
      </c>
      <c r="E376" s="35" t="s">
        <v>879</v>
      </c>
      <c r="F376" s="38" t="s">
        <v>11</v>
      </c>
      <c r="G376" s="40">
        <v>21493</v>
      </c>
      <c r="H376" s="11"/>
    </row>
    <row r="377" spans="1:8" ht="15">
      <c r="A377" s="12">
        <v>376</v>
      </c>
      <c r="B377" s="41" t="s">
        <v>880</v>
      </c>
      <c r="C377" s="35" t="s">
        <v>881</v>
      </c>
      <c r="D377" s="35" t="s">
        <v>47</v>
      </c>
      <c r="E377" s="35" t="s">
        <v>18</v>
      </c>
      <c r="F377" s="38" t="s">
        <v>11</v>
      </c>
      <c r="G377" s="40">
        <v>23330</v>
      </c>
      <c r="H377" s="11"/>
    </row>
    <row r="378" spans="1:8" ht="15">
      <c r="A378" s="12">
        <v>377</v>
      </c>
      <c r="B378" s="41" t="s">
        <v>882</v>
      </c>
      <c r="C378" s="35" t="s">
        <v>883</v>
      </c>
      <c r="D378" s="35" t="s">
        <v>171</v>
      </c>
      <c r="E378" s="35" t="s">
        <v>18</v>
      </c>
      <c r="F378" s="38" t="s">
        <v>11</v>
      </c>
      <c r="G378" s="40">
        <v>22922</v>
      </c>
      <c r="H378" s="11"/>
    </row>
    <row r="379" spans="1:8" ht="15">
      <c r="A379" s="12">
        <v>378</v>
      </c>
      <c r="B379" s="41" t="s">
        <v>884</v>
      </c>
      <c r="C379" s="35" t="s">
        <v>885</v>
      </c>
      <c r="D379" s="35" t="s">
        <v>171</v>
      </c>
      <c r="E379" s="35" t="s">
        <v>886</v>
      </c>
      <c r="F379" s="38" t="s">
        <v>11</v>
      </c>
      <c r="G379" s="40">
        <v>23120</v>
      </c>
      <c r="H379" s="11"/>
    </row>
    <row r="380" spans="1:8" ht="15">
      <c r="A380" s="12">
        <v>379</v>
      </c>
      <c r="B380" s="41" t="s">
        <v>887</v>
      </c>
      <c r="C380" s="35" t="s">
        <v>888</v>
      </c>
      <c r="D380" s="35" t="s">
        <v>40</v>
      </c>
      <c r="E380" s="35" t="s">
        <v>21</v>
      </c>
      <c r="F380" s="38" t="s">
        <v>11</v>
      </c>
      <c r="G380" s="40">
        <v>22892</v>
      </c>
      <c r="H380" s="11"/>
    </row>
    <row r="381" spans="1:8" ht="15">
      <c r="A381" s="12">
        <v>380</v>
      </c>
      <c r="B381" s="41" t="s">
        <v>889</v>
      </c>
      <c r="C381" s="35" t="s">
        <v>890</v>
      </c>
      <c r="D381" s="35" t="s">
        <v>149</v>
      </c>
      <c r="E381" s="35" t="s">
        <v>10</v>
      </c>
      <c r="F381" s="38" t="s">
        <v>11</v>
      </c>
      <c r="G381" s="40">
        <v>23329</v>
      </c>
      <c r="H381" s="11"/>
    </row>
    <row r="382" spans="1:8" ht="15">
      <c r="A382" s="12">
        <v>381</v>
      </c>
      <c r="B382" s="41" t="s">
        <v>891</v>
      </c>
      <c r="C382" s="35" t="s">
        <v>892</v>
      </c>
      <c r="D382" s="35" t="s">
        <v>195</v>
      </c>
      <c r="E382" s="35" t="s">
        <v>14</v>
      </c>
      <c r="F382" s="38" t="s">
        <v>11</v>
      </c>
      <c r="G382" s="40">
        <v>23095</v>
      </c>
      <c r="H382" s="11"/>
    </row>
    <row r="383" spans="1:8" ht="15">
      <c r="A383" s="12">
        <v>382</v>
      </c>
      <c r="B383" s="41" t="s">
        <v>893</v>
      </c>
      <c r="C383" s="35" t="s">
        <v>894</v>
      </c>
      <c r="D383" s="35" t="s">
        <v>180</v>
      </c>
      <c r="E383" s="35" t="s">
        <v>10</v>
      </c>
      <c r="F383" s="38" t="s">
        <v>11</v>
      </c>
      <c r="G383" s="40">
        <v>23429</v>
      </c>
      <c r="H383" s="11"/>
    </row>
    <row r="384" spans="1:8" ht="15">
      <c r="A384" s="12">
        <v>383</v>
      </c>
      <c r="B384" s="41" t="s">
        <v>895</v>
      </c>
      <c r="C384" s="35" t="s">
        <v>896</v>
      </c>
      <c r="D384" s="35" t="s">
        <v>7</v>
      </c>
      <c r="E384" s="35" t="s">
        <v>18</v>
      </c>
      <c r="F384" s="38" t="s">
        <v>11</v>
      </c>
      <c r="G384" s="40">
        <v>23464</v>
      </c>
      <c r="H384" s="11"/>
    </row>
    <row r="385" spans="1:8" ht="15">
      <c r="A385" s="12">
        <v>384</v>
      </c>
      <c r="B385" s="41" t="s">
        <v>897</v>
      </c>
      <c r="C385" s="35" t="s">
        <v>898</v>
      </c>
      <c r="D385" s="35" t="s">
        <v>7</v>
      </c>
      <c r="E385" s="35" t="s">
        <v>237</v>
      </c>
      <c r="F385" s="38" t="s">
        <v>11</v>
      </c>
      <c r="G385" s="40">
        <v>23151</v>
      </c>
      <c r="H385" s="11"/>
    </row>
    <row r="386" spans="1:8" ht="15">
      <c r="A386" s="12">
        <v>385</v>
      </c>
      <c r="B386" s="41" t="s">
        <v>899</v>
      </c>
      <c r="C386" s="35" t="s">
        <v>900</v>
      </c>
      <c r="D386" s="35" t="s">
        <v>661</v>
      </c>
      <c r="E386" s="35" t="s">
        <v>18</v>
      </c>
      <c r="F386" s="38" t="s">
        <v>11</v>
      </c>
      <c r="G386" s="40">
        <v>21549</v>
      </c>
      <c r="H386" s="11"/>
    </row>
    <row r="387" spans="1:8" ht="15">
      <c r="A387" s="12">
        <v>386</v>
      </c>
      <c r="B387" s="41" t="s">
        <v>901</v>
      </c>
      <c r="C387" s="35" t="s">
        <v>902</v>
      </c>
      <c r="D387" s="35" t="s">
        <v>104</v>
      </c>
      <c r="E387" s="35" t="s">
        <v>21</v>
      </c>
      <c r="F387" s="38" t="s">
        <v>11</v>
      </c>
      <c r="G387" s="40">
        <v>21784</v>
      </c>
      <c r="H387" s="11"/>
    </row>
    <row r="388" spans="1:8" ht="15">
      <c r="A388" s="12">
        <v>387</v>
      </c>
      <c r="B388" s="41" t="s">
        <v>903</v>
      </c>
      <c r="C388" s="35" t="s">
        <v>904</v>
      </c>
      <c r="D388" s="35" t="s">
        <v>104</v>
      </c>
      <c r="E388" s="35" t="s">
        <v>21</v>
      </c>
      <c r="F388" s="38" t="s">
        <v>11</v>
      </c>
      <c r="G388" s="40">
        <v>22070</v>
      </c>
      <c r="H388" s="11"/>
    </row>
    <row r="389" spans="1:8" ht="15">
      <c r="A389" s="12">
        <v>388</v>
      </c>
      <c r="B389" s="41" t="s">
        <v>906</v>
      </c>
      <c r="C389" s="35" t="s">
        <v>907</v>
      </c>
      <c r="D389" s="35" t="s">
        <v>905</v>
      </c>
      <c r="E389" s="35" t="s">
        <v>21</v>
      </c>
      <c r="F389" s="38" t="s">
        <v>11</v>
      </c>
      <c r="G389" s="40">
        <v>20741</v>
      </c>
      <c r="H389" s="11"/>
    </row>
    <row r="390" spans="1:8" ht="15">
      <c r="A390" s="12">
        <v>389</v>
      </c>
      <c r="B390" s="41" t="s">
        <v>908</v>
      </c>
      <c r="C390" s="35" t="s">
        <v>909</v>
      </c>
      <c r="D390" s="35" t="s">
        <v>661</v>
      </c>
      <c r="E390" s="35" t="s">
        <v>53</v>
      </c>
      <c r="F390" s="38" t="s">
        <v>11</v>
      </c>
      <c r="G390" s="40">
        <v>21459</v>
      </c>
      <c r="H390" s="11"/>
    </row>
    <row r="391" spans="1:8" ht="15">
      <c r="A391" s="12">
        <v>390</v>
      </c>
      <c r="B391" s="41" t="s">
        <v>910</v>
      </c>
      <c r="C391" s="35" t="s">
        <v>911</v>
      </c>
      <c r="D391" s="35" t="s">
        <v>50</v>
      </c>
      <c r="E391" s="35" t="s">
        <v>886</v>
      </c>
      <c r="F391" s="38" t="s">
        <v>11</v>
      </c>
      <c r="G391" s="40">
        <v>21417</v>
      </c>
      <c r="H391" s="11"/>
    </row>
    <row r="392" spans="1:8" ht="15">
      <c r="A392" s="12">
        <v>391</v>
      </c>
      <c r="B392" s="41" t="s">
        <v>912</v>
      </c>
      <c r="C392" s="35" t="s">
        <v>913</v>
      </c>
      <c r="D392" s="35" t="s">
        <v>195</v>
      </c>
      <c r="E392" s="35" t="s">
        <v>53</v>
      </c>
      <c r="F392" s="38" t="s">
        <v>11</v>
      </c>
      <c r="G392" s="40">
        <v>23270</v>
      </c>
      <c r="H392" s="11"/>
    </row>
    <row r="393" spans="1:8" ht="15">
      <c r="A393" s="12">
        <v>392</v>
      </c>
      <c r="B393" s="41" t="s">
        <v>915</v>
      </c>
      <c r="C393" s="35" t="s">
        <v>916</v>
      </c>
      <c r="D393" s="35" t="s">
        <v>914</v>
      </c>
      <c r="E393" s="35" t="s">
        <v>14</v>
      </c>
      <c r="F393" s="38" t="s">
        <v>11</v>
      </c>
      <c r="G393" s="40">
        <v>22665</v>
      </c>
      <c r="H393" s="11"/>
    </row>
    <row r="394" spans="1:8" ht="15">
      <c r="A394" s="12">
        <v>393</v>
      </c>
      <c r="B394" s="41" t="s">
        <v>917</v>
      </c>
      <c r="C394" s="35" t="s">
        <v>918</v>
      </c>
      <c r="D394" s="35" t="s">
        <v>195</v>
      </c>
      <c r="E394" s="35" t="s">
        <v>33</v>
      </c>
      <c r="F394" s="38" t="s">
        <v>11</v>
      </c>
      <c r="G394" s="40">
        <v>23405</v>
      </c>
      <c r="H394" s="11"/>
    </row>
    <row r="395" spans="1:8" ht="15">
      <c r="A395" s="12">
        <v>394</v>
      </c>
      <c r="B395" s="41" t="s">
        <v>919</v>
      </c>
      <c r="C395" s="35" t="s">
        <v>920</v>
      </c>
      <c r="D395" s="35" t="s">
        <v>104</v>
      </c>
      <c r="E395" s="35" t="s">
        <v>237</v>
      </c>
      <c r="F395" s="38" t="s">
        <v>11</v>
      </c>
      <c r="G395" s="40">
        <v>21898</v>
      </c>
      <c r="H395" s="11"/>
    </row>
    <row r="396" spans="1:8" ht="15">
      <c r="A396" s="12">
        <v>395</v>
      </c>
      <c r="B396" s="41" t="s">
        <v>921</v>
      </c>
      <c r="C396" s="35" t="s">
        <v>922</v>
      </c>
      <c r="D396" s="35" t="s">
        <v>37</v>
      </c>
      <c r="E396" s="35" t="s">
        <v>10</v>
      </c>
      <c r="F396" s="38" t="s">
        <v>11</v>
      </c>
      <c r="G396" s="40">
        <v>22895</v>
      </c>
      <c r="H396" s="11"/>
    </row>
    <row r="397" spans="1:8" ht="15">
      <c r="A397" s="12">
        <v>396</v>
      </c>
      <c r="B397" s="41" t="s">
        <v>923</v>
      </c>
      <c r="C397" s="35" t="s">
        <v>924</v>
      </c>
      <c r="D397" s="35" t="s">
        <v>328</v>
      </c>
      <c r="E397" s="35" t="s">
        <v>68</v>
      </c>
      <c r="F397" s="38" t="s">
        <v>11</v>
      </c>
      <c r="G397" s="40">
        <v>22332</v>
      </c>
      <c r="H397" s="11"/>
    </row>
    <row r="398" spans="1:8" ht="15">
      <c r="A398" s="12">
        <v>397</v>
      </c>
      <c r="B398" s="41" t="s">
        <v>925</v>
      </c>
      <c r="C398" s="35" t="s">
        <v>926</v>
      </c>
      <c r="D398" s="35" t="s">
        <v>328</v>
      </c>
      <c r="E398" s="35" t="s">
        <v>68</v>
      </c>
      <c r="F398" s="38" t="s">
        <v>11</v>
      </c>
      <c r="G398" s="40">
        <v>23462</v>
      </c>
      <c r="H398" s="11"/>
    </row>
    <row r="399" spans="1:8" ht="15">
      <c r="A399" s="12">
        <v>398</v>
      </c>
      <c r="B399" s="41" t="s">
        <v>927</v>
      </c>
      <c r="C399" s="35" t="s">
        <v>928</v>
      </c>
      <c r="D399" s="35" t="s">
        <v>914</v>
      </c>
      <c r="E399" s="35" t="s">
        <v>21</v>
      </c>
      <c r="F399" s="38" t="s">
        <v>11</v>
      </c>
      <c r="G399" s="40">
        <v>23530</v>
      </c>
      <c r="H399" s="11"/>
    </row>
    <row r="400" spans="1:8" ht="15">
      <c r="A400" s="12">
        <v>399</v>
      </c>
      <c r="B400" s="41" t="s">
        <v>929</v>
      </c>
      <c r="C400" s="35" t="s">
        <v>930</v>
      </c>
      <c r="D400" s="35" t="s">
        <v>580</v>
      </c>
      <c r="E400" s="35" t="s">
        <v>18</v>
      </c>
      <c r="F400" s="38" t="s">
        <v>11</v>
      </c>
      <c r="G400" s="40">
        <v>22523</v>
      </c>
      <c r="H400" s="11"/>
    </row>
    <row r="401" spans="1:8" ht="15">
      <c r="A401" s="12">
        <v>400</v>
      </c>
      <c r="B401" s="41" t="s">
        <v>931</v>
      </c>
      <c r="C401" s="35" t="s">
        <v>932</v>
      </c>
      <c r="D401" s="35" t="s">
        <v>133</v>
      </c>
      <c r="E401" s="35" t="s">
        <v>10</v>
      </c>
      <c r="F401" s="38" t="s">
        <v>11</v>
      </c>
      <c r="G401" s="40">
        <v>21523</v>
      </c>
      <c r="H401" s="11"/>
    </row>
    <row r="402" spans="1:8" ht="15">
      <c r="A402" s="12">
        <v>401</v>
      </c>
      <c r="B402" s="41" t="s">
        <v>933</v>
      </c>
      <c r="C402" s="35" t="s">
        <v>934</v>
      </c>
      <c r="D402" s="35" t="s">
        <v>200</v>
      </c>
      <c r="E402" s="35" t="s">
        <v>422</v>
      </c>
      <c r="F402" s="38" t="s">
        <v>11</v>
      </c>
      <c r="G402" s="40">
        <v>23338</v>
      </c>
      <c r="H402" s="11"/>
    </row>
    <row r="403" spans="1:8" ht="15">
      <c r="A403" s="12">
        <v>402</v>
      </c>
      <c r="B403" s="41" t="s">
        <v>935</v>
      </c>
      <c r="C403" s="35" t="s">
        <v>936</v>
      </c>
      <c r="D403" s="35" t="s">
        <v>200</v>
      </c>
      <c r="E403" s="35" t="s">
        <v>68</v>
      </c>
      <c r="F403" s="38" t="s">
        <v>11</v>
      </c>
      <c r="G403" s="40">
        <v>22726</v>
      </c>
      <c r="H403" s="11"/>
    </row>
    <row r="404" spans="1:8" ht="15">
      <c r="A404" s="12">
        <v>403</v>
      </c>
      <c r="B404" s="41" t="s">
        <v>937</v>
      </c>
      <c r="C404" s="35" t="s">
        <v>938</v>
      </c>
      <c r="D404" s="35" t="s">
        <v>268</v>
      </c>
      <c r="E404" s="35" t="s">
        <v>21</v>
      </c>
      <c r="F404" s="38" t="s">
        <v>11</v>
      </c>
      <c r="G404" s="40">
        <v>21018</v>
      </c>
      <c r="H404" s="11"/>
    </row>
    <row r="405" spans="1:8" ht="15">
      <c r="A405" s="12">
        <v>404</v>
      </c>
      <c r="B405" s="41" t="s">
        <v>939</v>
      </c>
      <c r="C405" s="35" t="s">
        <v>940</v>
      </c>
      <c r="D405" s="35" t="s">
        <v>44</v>
      </c>
      <c r="E405" s="35" t="s">
        <v>10</v>
      </c>
      <c r="F405" s="38" t="s">
        <v>11</v>
      </c>
      <c r="G405" s="40">
        <v>22611</v>
      </c>
      <c r="H405" s="11"/>
    </row>
    <row r="406" spans="1:8" ht="15">
      <c r="A406" s="12">
        <v>405</v>
      </c>
      <c r="B406" s="41" t="s">
        <v>941</v>
      </c>
      <c r="C406" s="35" t="s">
        <v>942</v>
      </c>
      <c r="D406" s="35" t="s">
        <v>195</v>
      </c>
      <c r="E406" s="35" t="s">
        <v>18</v>
      </c>
      <c r="F406" s="38" t="s">
        <v>11</v>
      </c>
      <c r="G406" s="40">
        <v>21344</v>
      </c>
      <c r="H406" s="11"/>
    </row>
    <row r="407" spans="1:8" ht="15">
      <c r="A407" s="12">
        <v>406</v>
      </c>
      <c r="B407" s="41" t="s">
        <v>943</v>
      </c>
      <c r="C407" s="35" t="s">
        <v>944</v>
      </c>
      <c r="D407" s="35" t="s">
        <v>37</v>
      </c>
      <c r="E407" s="35" t="s">
        <v>21</v>
      </c>
      <c r="F407" s="38" t="s">
        <v>11</v>
      </c>
      <c r="G407" s="40">
        <v>21865</v>
      </c>
      <c r="H407" s="11"/>
    </row>
    <row r="408" spans="1:8" ht="15">
      <c r="A408" s="12">
        <v>407</v>
      </c>
      <c r="B408" s="41" t="s">
        <v>945</v>
      </c>
      <c r="C408" s="35" t="s">
        <v>946</v>
      </c>
      <c r="D408" s="35" t="s">
        <v>711</v>
      </c>
      <c r="E408" s="35" t="s">
        <v>10</v>
      </c>
      <c r="F408" s="38" t="s">
        <v>11</v>
      </c>
      <c r="G408" s="40">
        <v>22821</v>
      </c>
      <c r="H408" s="11"/>
    </row>
    <row r="409" spans="1:8" ht="15">
      <c r="A409" s="12">
        <v>408</v>
      </c>
      <c r="B409" s="41" t="s">
        <v>947</v>
      </c>
      <c r="C409" s="35" t="s">
        <v>948</v>
      </c>
      <c r="D409" s="35" t="s">
        <v>656</v>
      </c>
      <c r="E409" s="35" t="s">
        <v>237</v>
      </c>
      <c r="F409" s="38" t="s">
        <v>11</v>
      </c>
      <c r="G409" s="40">
        <v>21096</v>
      </c>
      <c r="H409" s="11"/>
    </row>
    <row r="410" spans="1:8" ht="15">
      <c r="A410" s="12">
        <v>409</v>
      </c>
      <c r="B410" s="41" t="s">
        <v>949</v>
      </c>
      <c r="C410" s="35" t="s">
        <v>950</v>
      </c>
      <c r="D410" s="35" t="s">
        <v>532</v>
      </c>
      <c r="E410" s="35" t="s">
        <v>10</v>
      </c>
      <c r="F410" s="38" t="s">
        <v>11</v>
      </c>
      <c r="G410" s="40">
        <v>21163</v>
      </c>
      <c r="H410" s="11"/>
    </row>
    <row r="411" spans="1:8" ht="15">
      <c r="A411" s="12">
        <v>410</v>
      </c>
      <c r="B411" s="41" t="s">
        <v>951</v>
      </c>
      <c r="C411" s="35" t="s">
        <v>952</v>
      </c>
      <c r="D411" s="35" t="s">
        <v>7</v>
      </c>
      <c r="E411" s="35" t="s">
        <v>14</v>
      </c>
      <c r="F411" s="38" t="s">
        <v>11</v>
      </c>
      <c r="G411" s="40">
        <v>22813</v>
      </c>
      <c r="H411" s="11"/>
    </row>
    <row r="412" spans="1:8" ht="15">
      <c r="A412" s="12">
        <v>411</v>
      </c>
      <c r="B412" s="41" t="s">
        <v>953</v>
      </c>
      <c r="C412" s="35" t="s">
        <v>954</v>
      </c>
      <c r="D412" s="35" t="s">
        <v>615</v>
      </c>
      <c r="E412" s="35" t="s">
        <v>10</v>
      </c>
      <c r="F412" s="38" t="s">
        <v>11</v>
      </c>
      <c r="G412" s="40">
        <v>22577</v>
      </c>
      <c r="H412" s="11"/>
    </row>
    <row r="413" spans="1:8" ht="15">
      <c r="A413" s="12">
        <v>412</v>
      </c>
      <c r="B413" s="41" t="s">
        <v>955</v>
      </c>
      <c r="C413" s="35" t="s">
        <v>956</v>
      </c>
      <c r="D413" s="35" t="s">
        <v>185</v>
      </c>
      <c r="E413" s="35" t="s">
        <v>18</v>
      </c>
      <c r="F413" s="38" t="s">
        <v>11</v>
      </c>
      <c r="G413" s="40">
        <v>23051</v>
      </c>
      <c r="H413" s="11"/>
    </row>
    <row r="414" spans="1:8" ht="15">
      <c r="A414" s="12">
        <v>413</v>
      </c>
      <c r="B414" s="41" t="s">
        <v>957</v>
      </c>
      <c r="C414" s="35" t="s">
        <v>958</v>
      </c>
      <c r="D414" s="35" t="s">
        <v>185</v>
      </c>
      <c r="E414" s="35" t="s">
        <v>21</v>
      </c>
      <c r="F414" s="38" t="s">
        <v>11</v>
      </c>
      <c r="G414" s="40">
        <v>23441</v>
      </c>
      <c r="H414" s="11"/>
    </row>
    <row r="415" spans="1:8" ht="15">
      <c r="A415" s="12">
        <v>414</v>
      </c>
      <c r="B415" s="41" t="s">
        <v>959</v>
      </c>
      <c r="C415" s="35" t="s">
        <v>960</v>
      </c>
      <c r="D415" s="35" t="s">
        <v>677</v>
      </c>
      <c r="E415" s="35" t="s">
        <v>53</v>
      </c>
      <c r="F415" s="38" t="s">
        <v>11</v>
      </c>
      <c r="G415" s="40">
        <v>22033</v>
      </c>
      <c r="H415" s="11"/>
    </row>
    <row r="416" spans="1:8" ht="15">
      <c r="A416" s="12">
        <v>415</v>
      </c>
      <c r="B416" s="41" t="s">
        <v>961</v>
      </c>
      <c r="C416" s="35" t="s">
        <v>962</v>
      </c>
      <c r="D416" s="35" t="s">
        <v>740</v>
      </c>
      <c r="E416" s="35" t="s">
        <v>10</v>
      </c>
      <c r="F416" s="38" t="s">
        <v>11</v>
      </c>
      <c r="G416" s="40">
        <v>21805</v>
      </c>
      <c r="H416" s="11"/>
    </row>
    <row r="417" spans="1:8" ht="15">
      <c r="A417" s="12">
        <v>416</v>
      </c>
      <c r="B417" s="41" t="s">
        <v>963</v>
      </c>
      <c r="C417" s="35" t="s">
        <v>964</v>
      </c>
      <c r="D417" s="35" t="s">
        <v>720</v>
      </c>
      <c r="E417" s="35" t="s">
        <v>21</v>
      </c>
      <c r="F417" s="38" t="s">
        <v>11</v>
      </c>
      <c r="G417" s="40">
        <v>21667</v>
      </c>
      <c r="H417" s="11"/>
    </row>
    <row r="418" spans="1:8" ht="15">
      <c r="A418" s="12">
        <v>417</v>
      </c>
      <c r="B418" s="41" t="s">
        <v>966</v>
      </c>
      <c r="C418" s="35" t="s">
        <v>967</v>
      </c>
      <c r="D418" s="35" t="s">
        <v>965</v>
      </c>
      <c r="E418" s="35" t="s">
        <v>21</v>
      </c>
      <c r="F418" s="38" t="s">
        <v>11</v>
      </c>
      <c r="G418" s="40">
        <v>23530</v>
      </c>
      <c r="H418" s="11"/>
    </row>
    <row r="419" spans="1:8" ht="15">
      <c r="A419" s="12">
        <v>418</v>
      </c>
      <c r="B419" s="41" t="s">
        <v>968</v>
      </c>
      <c r="C419" s="35" t="s">
        <v>969</v>
      </c>
      <c r="D419" s="35" t="s">
        <v>69</v>
      </c>
      <c r="E419" s="35" t="s">
        <v>68</v>
      </c>
      <c r="F419" s="38" t="s">
        <v>11</v>
      </c>
      <c r="G419" s="40">
        <v>20915</v>
      </c>
      <c r="H419" s="11"/>
    </row>
    <row r="420" spans="1:8" ht="15">
      <c r="A420" s="12">
        <v>419</v>
      </c>
      <c r="B420" s="41" t="s">
        <v>971</v>
      </c>
      <c r="C420" s="35" t="s">
        <v>972</v>
      </c>
      <c r="D420" s="35" t="s">
        <v>970</v>
      </c>
      <c r="E420" s="35" t="s">
        <v>18</v>
      </c>
      <c r="F420" s="38" t="s">
        <v>11</v>
      </c>
      <c r="G420" s="40">
        <v>23348</v>
      </c>
      <c r="H420" s="11"/>
    </row>
    <row r="421" spans="1:8" ht="15">
      <c r="A421" s="12">
        <v>420</v>
      </c>
      <c r="B421" s="41" t="s">
        <v>973</v>
      </c>
      <c r="C421" s="35" t="s">
        <v>974</v>
      </c>
      <c r="D421" s="35" t="s">
        <v>970</v>
      </c>
      <c r="E421" s="35" t="s">
        <v>21</v>
      </c>
      <c r="F421" s="38" t="s">
        <v>11</v>
      </c>
      <c r="G421" s="40">
        <v>21960</v>
      </c>
      <c r="H421" s="11"/>
    </row>
    <row r="422" spans="1:8" ht="15">
      <c r="A422" s="12">
        <v>421</v>
      </c>
      <c r="B422" s="41" t="s">
        <v>975</v>
      </c>
      <c r="C422" s="35" t="s">
        <v>976</v>
      </c>
      <c r="D422" s="35" t="s">
        <v>970</v>
      </c>
      <c r="E422" s="35" t="s">
        <v>21</v>
      </c>
      <c r="F422" s="38" t="s">
        <v>11</v>
      </c>
      <c r="G422" s="40">
        <v>22196</v>
      </c>
      <c r="H422" s="11"/>
    </row>
    <row r="423" spans="1:8" ht="15">
      <c r="A423" s="12">
        <v>422</v>
      </c>
      <c r="B423" s="41" t="s">
        <v>977</v>
      </c>
      <c r="C423" s="35" t="s">
        <v>978</v>
      </c>
      <c r="D423" s="35" t="s">
        <v>745</v>
      </c>
      <c r="E423" s="35" t="s">
        <v>826</v>
      </c>
      <c r="F423" s="38" t="s">
        <v>11</v>
      </c>
      <c r="G423" s="40">
        <v>21029</v>
      </c>
      <c r="H423" s="11"/>
    </row>
    <row r="424" spans="1:8" ht="15">
      <c r="A424" s="12">
        <v>423</v>
      </c>
      <c r="B424" s="41" t="s">
        <v>979</v>
      </c>
      <c r="C424" s="35" t="s">
        <v>980</v>
      </c>
      <c r="D424" s="35" t="s">
        <v>431</v>
      </c>
      <c r="E424" s="35" t="s">
        <v>18</v>
      </c>
      <c r="F424" s="38" t="s">
        <v>11</v>
      </c>
      <c r="G424" s="40">
        <v>22959</v>
      </c>
      <c r="H424" s="11"/>
    </row>
    <row r="425" spans="1:8" ht="15">
      <c r="A425" s="12">
        <v>424</v>
      </c>
      <c r="B425" s="41" t="s">
        <v>981</v>
      </c>
      <c r="C425" s="35" t="s">
        <v>982</v>
      </c>
      <c r="D425" s="35" t="s">
        <v>171</v>
      </c>
      <c r="E425" s="35" t="s">
        <v>14</v>
      </c>
      <c r="F425" s="38" t="s">
        <v>11</v>
      </c>
      <c r="G425" s="40">
        <v>22538</v>
      </c>
      <c r="H425" s="11"/>
    </row>
    <row r="426" spans="1:8" ht="15">
      <c r="A426" s="12">
        <v>425</v>
      </c>
      <c r="B426" s="41" t="s">
        <v>983</v>
      </c>
      <c r="C426" s="35" t="s">
        <v>984</v>
      </c>
      <c r="D426" s="35" t="s">
        <v>44</v>
      </c>
      <c r="E426" s="35" t="s">
        <v>33</v>
      </c>
      <c r="F426" s="38" t="s">
        <v>11</v>
      </c>
      <c r="G426" s="40">
        <v>20930</v>
      </c>
      <c r="H426" s="11"/>
    </row>
    <row r="427" spans="1:8" ht="15">
      <c r="A427" s="12">
        <v>426</v>
      </c>
      <c r="B427" s="41" t="s">
        <v>985</v>
      </c>
      <c r="C427" s="35" t="s">
        <v>986</v>
      </c>
      <c r="D427" s="35" t="s">
        <v>171</v>
      </c>
      <c r="E427" s="35" t="s">
        <v>18</v>
      </c>
      <c r="F427" s="38" t="s">
        <v>11</v>
      </c>
      <c r="G427" s="40">
        <v>23537</v>
      </c>
      <c r="H427" s="11"/>
    </row>
    <row r="428" spans="1:8" ht="15">
      <c r="A428" s="12">
        <v>427</v>
      </c>
      <c r="B428" s="41" t="s">
        <v>987</v>
      </c>
      <c r="C428" s="35" t="s">
        <v>988</v>
      </c>
      <c r="D428" s="35" t="s">
        <v>171</v>
      </c>
      <c r="E428" s="35" t="s">
        <v>237</v>
      </c>
      <c r="F428" s="38" t="s">
        <v>11</v>
      </c>
      <c r="G428" s="40">
        <v>20882</v>
      </c>
      <c r="H428" s="11"/>
    </row>
    <row r="429" spans="1:8" ht="15">
      <c r="A429" s="12">
        <v>428</v>
      </c>
      <c r="B429" s="41" t="s">
        <v>989</v>
      </c>
      <c r="C429" s="35" t="s">
        <v>990</v>
      </c>
      <c r="D429" s="35" t="s">
        <v>34</v>
      </c>
      <c r="E429" s="35" t="s">
        <v>18</v>
      </c>
      <c r="F429" s="38" t="s">
        <v>11</v>
      </c>
      <c r="G429" s="40">
        <v>23465</v>
      </c>
      <c r="H429" s="11"/>
    </row>
    <row r="430" spans="1:8" ht="15">
      <c r="A430" s="12">
        <v>429</v>
      </c>
      <c r="B430" s="41" t="s">
        <v>991</v>
      </c>
      <c r="C430" s="35" t="s">
        <v>992</v>
      </c>
      <c r="D430" s="35" t="s">
        <v>104</v>
      </c>
      <c r="E430" s="35" t="s">
        <v>68</v>
      </c>
      <c r="F430" s="38" t="s">
        <v>11</v>
      </c>
      <c r="G430" s="40">
        <v>21788</v>
      </c>
      <c r="H430" s="11"/>
    </row>
    <row r="431" spans="1:8" ht="15">
      <c r="A431" s="12">
        <v>430</v>
      </c>
      <c r="B431" s="41" t="s">
        <v>993</v>
      </c>
      <c r="C431" s="35" t="s">
        <v>994</v>
      </c>
      <c r="D431" s="35" t="s">
        <v>104</v>
      </c>
      <c r="E431" s="35" t="s">
        <v>68</v>
      </c>
      <c r="F431" s="38" t="s">
        <v>11</v>
      </c>
      <c r="G431" s="40">
        <v>22275</v>
      </c>
      <c r="H431" s="11"/>
    </row>
    <row r="432" spans="1:8" ht="15">
      <c r="A432" s="12">
        <v>431</v>
      </c>
      <c r="B432" s="41" t="s">
        <v>995</v>
      </c>
      <c r="C432" s="35" t="s">
        <v>996</v>
      </c>
      <c r="D432" s="35" t="s">
        <v>160</v>
      </c>
      <c r="E432" s="35" t="s">
        <v>21</v>
      </c>
      <c r="F432" s="38" t="s">
        <v>11</v>
      </c>
      <c r="G432" s="40">
        <v>22667</v>
      </c>
      <c r="H432" s="11"/>
    </row>
    <row r="433" spans="1:8" ht="15">
      <c r="A433" s="12">
        <v>432</v>
      </c>
      <c r="B433" s="41" t="s">
        <v>997</v>
      </c>
      <c r="C433" s="35" t="s">
        <v>998</v>
      </c>
      <c r="D433" s="35" t="s">
        <v>431</v>
      </c>
      <c r="E433" s="35" t="s">
        <v>21</v>
      </c>
      <c r="F433" s="38" t="s">
        <v>11</v>
      </c>
      <c r="G433" s="40">
        <v>22444</v>
      </c>
      <c r="H433" s="11"/>
    </row>
    <row r="434" spans="1:8" ht="15">
      <c r="A434" s="12">
        <v>433</v>
      </c>
      <c r="B434" s="41" t="s">
        <v>999</v>
      </c>
      <c r="C434" s="35" t="s">
        <v>1000</v>
      </c>
      <c r="D434" s="35" t="s">
        <v>188</v>
      </c>
      <c r="E434" s="35" t="s">
        <v>18</v>
      </c>
      <c r="F434" s="38" t="s">
        <v>11</v>
      </c>
      <c r="G434" s="40">
        <v>23163</v>
      </c>
      <c r="H434" s="11"/>
    </row>
    <row r="435" spans="1:8" ht="15">
      <c r="A435" s="12">
        <v>434</v>
      </c>
      <c r="B435" s="41" t="s">
        <v>1001</v>
      </c>
      <c r="C435" s="35" t="s">
        <v>1002</v>
      </c>
      <c r="D435" s="35" t="s">
        <v>497</v>
      </c>
      <c r="E435" s="35" t="s">
        <v>18</v>
      </c>
      <c r="F435" s="38" t="s">
        <v>11</v>
      </c>
      <c r="G435" s="40">
        <v>22474</v>
      </c>
      <c r="H435" s="11"/>
    </row>
    <row r="436" spans="1:8" ht="15">
      <c r="A436" s="12">
        <v>435</v>
      </c>
      <c r="B436" s="41" t="s">
        <v>1004</v>
      </c>
      <c r="C436" s="35" t="s">
        <v>1005</v>
      </c>
      <c r="D436" s="35" t="s">
        <v>1003</v>
      </c>
      <c r="E436" s="35" t="s">
        <v>237</v>
      </c>
      <c r="F436" s="38" t="s">
        <v>11</v>
      </c>
      <c r="G436" s="40">
        <v>23057</v>
      </c>
      <c r="H436" s="11"/>
    </row>
    <row r="437" spans="1:8" ht="15">
      <c r="A437" s="12">
        <v>436</v>
      </c>
      <c r="B437" s="41" t="s">
        <v>1006</v>
      </c>
      <c r="C437" s="35" t="s">
        <v>1007</v>
      </c>
      <c r="D437" s="35" t="s">
        <v>1003</v>
      </c>
      <c r="E437" s="35" t="s">
        <v>21</v>
      </c>
      <c r="F437" s="38" t="s">
        <v>11</v>
      </c>
      <c r="G437" s="40">
        <v>22387</v>
      </c>
      <c r="H437" s="11"/>
    </row>
    <row r="438" spans="1:8" ht="15">
      <c r="A438" s="12">
        <v>437</v>
      </c>
      <c r="B438" s="41" t="s">
        <v>1008</v>
      </c>
      <c r="C438" s="35" t="s">
        <v>1009</v>
      </c>
      <c r="D438" s="35" t="s">
        <v>484</v>
      </c>
      <c r="E438" s="35" t="s">
        <v>18</v>
      </c>
      <c r="F438" s="38" t="s">
        <v>11</v>
      </c>
      <c r="G438" s="40">
        <v>20702</v>
      </c>
      <c r="H438" s="11"/>
    </row>
    <row r="439" spans="1:8" ht="15">
      <c r="A439" s="12">
        <v>438</v>
      </c>
      <c r="B439" s="41" t="s">
        <v>1010</v>
      </c>
      <c r="C439" s="35" t="s">
        <v>1011</v>
      </c>
      <c r="D439" s="35" t="s">
        <v>484</v>
      </c>
      <c r="E439" s="35" t="s">
        <v>18</v>
      </c>
      <c r="F439" s="38" t="s">
        <v>11</v>
      </c>
      <c r="G439" s="40">
        <v>22506</v>
      </c>
      <c r="H439" s="11"/>
    </row>
    <row r="440" spans="1:8" ht="15">
      <c r="A440" s="12">
        <v>439</v>
      </c>
      <c r="B440" s="41" t="s">
        <v>1012</v>
      </c>
      <c r="C440" s="35" t="s">
        <v>1013</v>
      </c>
      <c r="D440" s="35" t="s">
        <v>307</v>
      </c>
      <c r="E440" s="35" t="s">
        <v>237</v>
      </c>
      <c r="F440" s="38" t="s">
        <v>11</v>
      </c>
      <c r="G440" s="40">
        <v>22081</v>
      </c>
      <c r="H440" s="11"/>
    </row>
    <row r="441" spans="1:8" ht="15">
      <c r="A441" s="12">
        <v>440</v>
      </c>
      <c r="B441" s="41" t="s">
        <v>1014</v>
      </c>
      <c r="C441" s="35" t="s">
        <v>1015</v>
      </c>
      <c r="D441" s="35" t="s">
        <v>7</v>
      </c>
      <c r="E441" s="35" t="s">
        <v>10</v>
      </c>
      <c r="F441" s="38" t="s">
        <v>11</v>
      </c>
      <c r="G441" s="40">
        <v>20974</v>
      </c>
      <c r="H441" s="11"/>
    </row>
    <row r="442" spans="1:8" ht="15">
      <c r="A442" s="12">
        <v>441</v>
      </c>
      <c r="B442" s="41" t="s">
        <v>1016</v>
      </c>
      <c r="C442" s="35" t="s">
        <v>1017</v>
      </c>
      <c r="D442" s="35" t="s">
        <v>133</v>
      </c>
      <c r="E442" s="35" t="s">
        <v>10</v>
      </c>
      <c r="F442" s="38" t="s">
        <v>11</v>
      </c>
      <c r="G442" s="40">
        <v>22525</v>
      </c>
      <c r="H442" s="11"/>
    </row>
    <row r="443" spans="1:8" ht="15">
      <c r="A443" s="12">
        <v>442</v>
      </c>
      <c r="B443" s="41" t="s">
        <v>1018</v>
      </c>
      <c r="C443" s="35" t="s">
        <v>1019</v>
      </c>
      <c r="D443" s="35" t="s">
        <v>37</v>
      </c>
      <c r="E443" s="35" t="s">
        <v>21</v>
      </c>
      <c r="F443" s="38" t="s">
        <v>11</v>
      </c>
      <c r="G443" s="40">
        <v>23125</v>
      </c>
      <c r="H443" s="11"/>
    </row>
    <row r="444" spans="1:8" ht="15">
      <c r="A444" s="12">
        <v>443</v>
      </c>
      <c r="B444" s="41" t="s">
        <v>1020</v>
      </c>
      <c r="C444" s="35" t="s">
        <v>1021</v>
      </c>
      <c r="D444" s="35" t="s">
        <v>661</v>
      </c>
      <c r="E444" s="35" t="s">
        <v>1022</v>
      </c>
      <c r="F444" s="38" t="s">
        <v>11</v>
      </c>
      <c r="G444" s="40">
        <v>21534</v>
      </c>
      <c r="H444" s="11"/>
    </row>
    <row r="445" spans="1:8" ht="15">
      <c r="A445" s="12">
        <v>444</v>
      </c>
      <c r="B445" s="41" t="s">
        <v>1023</v>
      </c>
      <c r="C445" s="35" t="s">
        <v>1024</v>
      </c>
      <c r="D445" s="35" t="s">
        <v>234</v>
      </c>
      <c r="E445" s="35" t="s">
        <v>18</v>
      </c>
      <c r="F445" s="38" t="s">
        <v>11</v>
      </c>
      <c r="G445" s="40">
        <v>23067</v>
      </c>
      <c r="H445" s="11"/>
    </row>
    <row r="446" spans="1:8" ht="15">
      <c r="A446" s="12">
        <v>445</v>
      </c>
      <c r="B446" s="41" t="s">
        <v>1025</v>
      </c>
      <c r="C446" s="35" t="s">
        <v>1026</v>
      </c>
      <c r="D446" s="35" t="s">
        <v>69</v>
      </c>
      <c r="E446" s="35" t="s">
        <v>68</v>
      </c>
      <c r="F446" s="38" t="s">
        <v>11</v>
      </c>
      <c r="G446" s="40">
        <v>22940</v>
      </c>
      <c r="H446" s="11"/>
    </row>
    <row r="447" spans="1:8" ht="15">
      <c r="A447" s="12">
        <v>446</v>
      </c>
      <c r="B447" s="41" t="s">
        <v>1027</v>
      </c>
      <c r="C447" s="35" t="s">
        <v>1028</v>
      </c>
      <c r="D447" s="35" t="s">
        <v>136</v>
      </c>
      <c r="E447" s="35" t="s">
        <v>18</v>
      </c>
      <c r="F447" s="38" t="s">
        <v>11</v>
      </c>
      <c r="G447" s="40">
        <v>22651</v>
      </c>
      <c r="H447" s="11"/>
    </row>
    <row r="448" spans="1:8" ht="15">
      <c r="A448" s="12">
        <v>447</v>
      </c>
      <c r="B448" s="41" t="s">
        <v>1029</v>
      </c>
      <c r="C448" s="35" t="s">
        <v>1030</v>
      </c>
      <c r="D448" s="35" t="s">
        <v>532</v>
      </c>
      <c r="E448" s="35" t="s">
        <v>18</v>
      </c>
      <c r="F448" s="38" t="s">
        <v>11</v>
      </c>
      <c r="G448" s="40">
        <v>21348</v>
      </c>
      <c r="H448" s="11"/>
    </row>
    <row r="449" spans="1:8" ht="15">
      <c r="A449" s="12">
        <v>448</v>
      </c>
      <c r="B449" s="41" t="s">
        <v>1031</v>
      </c>
      <c r="C449" s="35" t="s">
        <v>1032</v>
      </c>
      <c r="D449" s="35" t="s">
        <v>104</v>
      </c>
      <c r="E449" s="35" t="s">
        <v>68</v>
      </c>
      <c r="F449" s="38" t="s">
        <v>11</v>
      </c>
      <c r="G449" s="40">
        <v>21280</v>
      </c>
      <c r="H449" s="11"/>
    </row>
    <row r="450" spans="1:8" ht="15">
      <c r="A450" s="12">
        <v>449</v>
      </c>
      <c r="B450" s="41" t="s">
        <v>1033</v>
      </c>
      <c r="C450" s="35" t="s">
        <v>1034</v>
      </c>
      <c r="D450" s="35" t="s">
        <v>104</v>
      </c>
      <c r="E450" s="35" t="s">
        <v>68</v>
      </c>
      <c r="F450" s="38" t="s">
        <v>11</v>
      </c>
      <c r="G450" s="40">
        <v>21195</v>
      </c>
      <c r="H450" s="11"/>
    </row>
    <row r="451" spans="1:8" ht="15">
      <c r="A451" s="12">
        <v>450</v>
      </c>
      <c r="B451" s="41" t="s">
        <v>1035</v>
      </c>
      <c r="C451" s="35" t="s">
        <v>1036</v>
      </c>
      <c r="D451" s="35" t="s">
        <v>104</v>
      </c>
      <c r="E451" s="35" t="s">
        <v>68</v>
      </c>
      <c r="F451" s="38" t="s">
        <v>11</v>
      </c>
      <c r="G451" s="40">
        <v>21436</v>
      </c>
      <c r="H451" s="11"/>
    </row>
    <row r="452" spans="1:8" ht="15">
      <c r="A452" s="12">
        <v>451</v>
      </c>
      <c r="B452" s="41" t="s">
        <v>1037</v>
      </c>
      <c r="C452" s="35" t="s">
        <v>1038</v>
      </c>
      <c r="D452" s="35" t="s">
        <v>139</v>
      </c>
      <c r="E452" s="35" t="s">
        <v>21</v>
      </c>
      <c r="F452" s="38" t="s">
        <v>11</v>
      </c>
      <c r="G452" s="40">
        <v>21837</v>
      </c>
      <c r="H452" s="11"/>
    </row>
    <row r="453" spans="1:8" ht="15">
      <c r="A453" s="12">
        <v>452</v>
      </c>
      <c r="B453" s="41" t="s">
        <v>1039</v>
      </c>
      <c r="C453" s="35" t="s">
        <v>1040</v>
      </c>
      <c r="D453" s="35" t="s">
        <v>970</v>
      </c>
      <c r="E453" s="35" t="s">
        <v>72</v>
      </c>
      <c r="F453" s="38" t="s">
        <v>11</v>
      </c>
      <c r="G453" s="40">
        <v>23317</v>
      </c>
      <c r="H453" s="11"/>
    </row>
    <row r="454" spans="1:8" ht="15">
      <c r="A454" s="12">
        <v>453</v>
      </c>
      <c r="B454" s="41" t="s">
        <v>1041</v>
      </c>
      <c r="C454" s="35" t="s">
        <v>1042</v>
      </c>
      <c r="D454" s="35" t="s">
        <v>729</v>
      </c>
      <c r="E454" s="35" t="s">
        <v>18</v>
      </c>
      <c r="F454" s="38" t="s">
        <v>11</v>
      </c>
      <c r="G454" s="40">
        <v>22008</v>
      </c>
      <c r="H454" s="11"/>
    </row>
    <row r="455" spans="1:8" ht="15">
      <c r="A455" s="12">
        <v>454</v>
      </c>
      <c r="B455" s="41" t="s">
        <v>1043</v>
      </c>
      <c r="C455" s="35" t="s">
        <v>1044</v>
      </c>
      <c r="D455" s="35" t="s">
        <v>290</v>
      </c>
      <c r="E455" s="35" t="s">
        <v>18</v>
      </c>
      <c r="F455" s="38" t="s">
        <v>11</v>
      </c>
      <c r="G455" s="40">
        <v>21246</v>
      </c>
      <c r="H455" s="11"/>
    </row>
    <row r="456" spans="1:8" ht="15">
      <c r="A456" s="12">
        <v>455</v>
      </c>
      <c r="B456" s="41" t="s">
        <v>1045</v>
      </c>
      <c r="C456" s="35" t="s">
        <v>1046</v>
      </c>
      <c r="D456" s="35" t="s">
        <v>323</v>
      </c>
      <c r="E456" s="35" t="s">
        <v>53</v>
      </c>
      <c r="F456" s="38" t="s">
        <v>11</v>
      </c>
      <c r="G456" s="40">
        <v>20685</v>
      </c>
      <c r="H456" s="11"/>
    </row>
    <row r="457" spans="1:8" ht="15">
      <c r="A457" s="12">
        <v>456</v>
      </c>
      <c r="B457" s="41" t="s">
        <v>1047</v>
      </c>
      <c r="C457" s="35" t="s">
        <v>1048</v>
      </c>
      <c r="D457" s="35" t="s">
        <v>595</v>
      </c>
      <c r="E457" s="35" t="s">
        <v>18</v>
      </c>
      <c r="F457" s="38" t="s">
        <v>11</v>
      </c>
      <c r="G457" s="40">
        <v>22907</v>
      </c>
      <c r="H457" s="11"/>
    </row>
    <row r="458" spans="1:8" ht="15">
      <c r="A458" s="12">
        <v>457</v>
      </c>
      <c r="B458" s="41" t="s">
        <v>1049</v>
      </c>
      <c r="C458" s="35" t="s">
        <v>1050</v>
      </c>
      <c r="D458" s="35" t="s">
        <v>307</v>
      </c>
      <c r="E458" s="35" t="s">
        <v>21</v>
      </c>
      <c r="F458" s="38" t="s">
        <v>11</v>
      </c>
      <c r="G458" s="40">
        <v>20677</v>
      </c>
      <c r="H458" s="11"/>
    </row>
    <row r="459" spans="1:8" ht="15">
      <c r="A459" s="12">
        <v>458</v>
      </c>
      <c r="B459" s="41" t="s">
        <v>1051</v>
      </c>
      <c r="C459" s="35" t="s">
        <v>1052</v>
      </c>
      <c r="D459" s="35" t="s">
        <v>307</v>
      </c>
      <c r="E459" s="35" t="s">
        <v>18</v>
      </c>
      <c r="F459" s="38" t="s">
        <v>11</v>
      </c>
      <c r="G459" s="40">
        <v>20952</v>
      </c>
      <c r="H459" s="11"/>
    </row>
    <row r="460" spans="1:8" ht="15">
      <c r="A460" s="12">
        <v>459</v>
      </c>
      <c r="B460" s="41" t="s">
        <v>1053</v>
      </c>
      <c r="C460" s="35" t="s">
        <v>1054</v>
      </c>
      <c r="D460" s="35" t="s">
        <v>307</v>
      </c>
      <c r="E460" s="35" t="s">
        <v>18</v>
      </c>
      <c r="F460" s="38" t="s">
        <v>11</v>
      </c>
      <c r="G460" s="40">
        <v>21021</v>
      </c>
      <c r="H460" s="11"/>
    </row>
    <row r="461" spans="1:8" ht="15">
      <c r="A461" s="12">
        <v>460</v>
      </c>
      <c r="B461" s="41" t="s">
        <v>1055</v>
      </c>
      <c r="C461" s="35" t="s">
        <v>1056</v>
      </c>
      <c r="D461" s="35" t="s">
        <v>171</v>
      </c>
      <c r="E461" s="35" t="s">
        <v>18</v>
      </c>
      <c r="F461" s="38" t="s">
        <v>11</v>
      </c>
      <c r="G461" s="40">
        <v>21773</v>
      </c>
      <c r="H461" s="11"/>
    </row>
    <row r="462" spans="1:8" ht="15">
      <c r="A462" s="12">
        <v>461</v>
      </c>
      <c r="B462" s="41" t="s">
        <v>1057</v>
      </c>
      <c r="C462" s="35" t="s">
        <v>1058</v>
      </c>
      <c r="D462" s="35" t="s">
        <v>171</v>
      </c>
      <c r="E462" s="35" t="s">
        <v>18</v>
      </c>
      <c r="F462" s="38" t="s">
        <v>11</v>
      </c>
      <c r="G462" s="40">
        <v>21094</v>
      </c>
      <c r="H462" s="11"/>
    </row>
    <row r="463" spans="1:8" ht="15">
      <c r="A463" s="12">
        <v>462</v>
      </c>
      <c r="B463" s="41" t="s">
        <v>1059</v>
      </c>
      <c r="C463" s="35" t="s">
        <v>1060</v>
      </c>
      <c r="D463" s="35" t="s">
        <v>171</v>
      </c>
      <c r="E463" s="35" t="s">
        <v>886</v>
      </c>
      <c r="F463" s="38" t="s">
        <v>11</v>
      </c>
      <c r="G463" s="40">
        <v>23302</v>
      </c>
      <c r="H463" s="11"/>
    </row>
    <row r="464" spans="1:8" ht="15">
      <c r="A464" s="12">
        <v>463</v>
      </c>
      <c r="B464" s="41" t="s">
        <v>1061</v>
      </c>
      <c r="C464" s="35" t="s">
        <v>1062</v>
      </c>
      <c r="D464" s="35" t="s">
        <v>300</v>
      </c>
      <c r="E464" s="35" t="s">
        <v>18</v>
      </c>
      <c r="F464" s="38" t="s">
        <v>11</v>
      </c>
      <c r="G464" s="40">
        <v>22473</v>
      </c>
      <c r="H464" s="11"/>
    </row>
    <row r="465" spans="1:8" ht="15">
      <c r="A465" s="12">
        <v>464</v>
      </c>
      <c r="B465" s="41" t="s">
        <v>1063</v>
      </c>
      <c r="C465" s="35" t="s">
        <v>1064</v>
      </c>
      <c r="D465" s="35" t="s">
        <v>970</v>
      </c>
      <c r="E465" s="35" t="s">
        <v>18</v>
      </c>
      <c r="F465" s="38" t="s">
        <v>11</v>
      </c>
      <c r="G465" s="40">
        <v>23397</v>
      </c>
      <c r="H465" s="11"/>
    </row>
    <row r="466" spans="1:8" ht="15">
      <c r="A466" s="12">
        <v>465</v>
      </c>
      <c r="B466" s="41" t="s">
        <v>1065</v>
      </c>
      <c r="C466" s="35" t="s">
        <v>1066</v>
      </c>
      <c r="D466" s="35" t="s">
        <v>61</v>
      </c>
      <c r="E466" s="35" t="s">
        <v>10</v>
      </c>
      <c r="F466" s="38" t="s">
        <v>11</v>
      </c>
      <c r="G466" s="40">
        <v>22943</v>
      </c>
      <c r="H466" s="11"/>
    </row>
    <row r="467" spans="1:8" ht="15">
      <c r="A467" s="12">
        <v>466</v>
      </c>
      <c r="B467" s="41" t="s">
        <v>1067</v>
      </c>
      <c r="C467" s="35" t="s">
        <v>1068</v>
      </c>
      <c r="D467" s="35" t="s">
        <v>37</v>
      </c>
      <c r="E467" s="35" t="s">
        <v>14</v>
      </c>
      <c r="F467" s="38" t="s">
        <v>11</v>
      </c>
      <c r="G467" s="40">
        <v>23452</v>
      </c>
      <c r="H467" s="11"/>
    </row>
    <row r="468" spans="1:8" ht="15">
      <c r="A468" s="12">
        <v>467</v>
      </c>
      <c r="B468" s="41" t="s">
        <v>1069</v>
      </c>
      <c r="C468" s="35" t="s">
        <v>1070</v>
      </c>
      <c r="D468" s="35" t="s">
        <v>373</v>
      </c>
      <c r="E468" s="35" t="s">
        <v>18</v>
      </c>
      <c r="F468" s="38" t="s">
        <v>11</v>
      </c>
      <c r="G468" s="40">
        <v>23182</v>
      </c>
      <c r="H468" s="11"/>
    </row>
    <row r="469" spans="1:8" ht="15">
      <c r="A469" s="12">
        <v>468</v>
      </c>
      <c r="B469" s="41" t="s">
        <v>1072</v>
      </c>
      <c r="C469" s="35" t="s">
        <v>1073</v>
      </c>
      <c r="D469" s="35" t="s">
        <v>1071</v>
      </c>
      <c r="E469" s="35" t="s">
        <v>237</v>
      </c>
      <c r="F469" s="38" t="s">
        <v>11</v>
      </c>
      <c r="G469" s="40">
        <v>23397</v>
      </c>
      <c r="H469" s="11"/>
    </row>
    <row r="470" spans="1:8" ht="15">
      <c r="A470" s="12">
        <v>469</v>
      </c>
      <c r="B470" s="41" t="s">
        <v>1074</v>
      </c>
      <c r="C470" s="35" t="s">
        <v>1075</v>
      </c>
      <c r="D470" s="35" t="s">
        <v>473</v>
      </c>
      <c r="E470" s="35" t="s">
        <v>18</v>
      </c>
      <c r="F470" s="38" t="s">
        <v>11</v>
      </c>
      <c r="G470" s="40">
        <v>20991</v>
      </c>
      <c r="H470" s="11"/>
    </row>
    <row r="471" spans="1:8" ht="15">
      <c r="A471" s="12">
        <v>470</v>
      </c>
      <c r="B471" s="41" t="s">
        <v>1076</v>
      </c>
      <c r="C471" s="35" t="s">
        <v>1077</v>
      </c>
      <c r="D471" s="35" t="s">
        <v>133</v>
      </c>
      <c r="E471" s="35" t="s">
        <v>237</v>
      </c>
      <c r="F471" s="38" t="s">
        <v>11</v>
      </c>
      <c r="G471" s="40">
        <v>20873</v>
      </c>
      <c r="H471" s="11"/>
    </row>
    <row r="472" spans="1:8" ht="15">
      <c r="A472" s="12">
        <v>471</v>
      </c>
      <c r="B472" s="41" t="s">
        <v>1078</v>
      </c>
      <c r="C472" s="35" t="s">
        <v>1079</v>
      </c>
      <c r="D472" s="35" t="s">
        <v>1003</v>
      </c>
      <c r="E472" s="35" t="s">
        <v>237</v>
      </c>
      <c r="F472" s="38" t="s">
        <v>11</v>
      </c>
      <c r="G472" s="40">
        <v>23226</v>
      </c>
      <c r="H472" s="11"/>
    </row>
    <row r="473" spans="1:8" ht="15">
      <c r="A473" s="12">
        <v>472</v>
      </c>
      <c r="B473" s="41" t="s">
        <v>1080</v>
      </c>
      <c r="C473" s="35" t="s">
        <v>1081</v>
      </c>
      <c r="D473" s="35" t="s">
        <v>50</v>
      </c>
      <c r="E473" s="35" t="s">
        <v>21</v>
      </c>
      <c r="F473" s="38" t="s">
        <v>11</v>
      </c>
      <c r="G473" s="40">
        <v>22863</v>
      </c>
      <c r="H473" s="11"/>
    </row>
    <row r="474" spans="1:8" ht="15">
      <c r="A474" s="12">
        <v>473</v>
      </c>
      <c r="B474" s="41" t="s">
        <v>1082</v>
      </c>
      <c r="C474" s="35" t="s">
        <v>1083</v>
      </c>
      <c r="D474" s="35" t="s">
        <v>484</v>
      </c>
      <c r="E474" s="35" t="s">
        <v>18</v>
      </c>
      <c r="F474" s="38" t="s">
        <v>11</v>
      </c>
      <c r="G474" s="40">
        <v>21072</v>
      </c>
      <c r="H474" s="11"/>
    </row>
    <row r="475" spans="1:8" ht="15">
      <c r="A475" s="12">
        <v>474</v>
      </c>
      <c r="B475" s="41" t="s">
        <v>1084</v>
      </c>
      <c r="C475" s="35" t="s">
        <v>1085</v>
      </c>
      <c r="D475" s="35" t="s">
        <v>195</v>
      </c>
      <c r="E475" s="35" t="s">
        <v>18</v>
      </c>
      <c r="F475" s="38" t="s">
        <v>11</v>
      </c>
      <c r="G475" s="40">
        <v>20851</v>
      </c>
      <c r="H475" s="11"/>
    </row>
    <row r="476" spans="1:8" ht="15">
      <c r="A476" s="12">
        <v>475</v>
      </c>
      <c r="B476" s="41" t="s">
        <v>1086</v>
      </c>
      <c r="C476" s="35" t="s">
        <v>1087</v>
      </c>
      <c r="D476" s="35" t="s">
        <v>745</v>
      </c>
      <c r="E476" s="35" t="s">
        <v>826</v>
      </c>
      <c r="F476" s="38" t="s">
        <v>11</v>
      </c>
      <c r="G476" s="40">
        <v>21632</v>
      </c>
      <c r="H476" s="11"/>
    </row>
    <row r="477" spans="1:8" ht="15">
      <c r="A477" s="12">
        <v>476</v>
      </c>
      <c r="B477" s="41" t="s">
        <v>1088</v>
      </c>
      <c r="C477" s="35" t="s">
        <v>1089</v>
      </c>
      <c r="D477" s="35" t="s">
        <v>203</v>
      </c>
      <c r="E477" s="35" t="s">
        <v>886</v>
      </c>
      <c r="F477" s="38" t="s">
        <v>11</v>
      </c>
      <c r="G477" s="40">
        <v>23378</v>
      </c>
      <c r="H477" s="11"/>
    </row>
    <row r="478" spans="1:8" ht="15">
      <c r="A478" s="12">
        <v>477</v>
      </c>
      <c r="B478" s="41" t="s">
        <v>1090</v>
      </c>
      <c r="C478" s="35" t="s">
        <v>1091</v>
      </c>
      <c r="D478" s="35" t="s">
        <v>203</v>
      </c>
      <c r="E478" s="35" t="s">
        <v>886</v>
      </c>
      <c r="F478" s="38" t="s">
        <v>11</v>
      </c>
      <c r="G478" s="40">
        <v>22817</v>
      </c>
      <c r="H478" s="11"/>
    </row>
    <row r="479" spans="1:8" ht="15">
      <c r="A479" s="12">
        <v>478</v>
      </c>
      <c r="B479" s="41" t="s">
        <v>1092</v>
      </c>
      <c r="C479" s="35" t="s">
        <v>1093</v>
      </c>
      <c r="D479" s="35" t="s">
        <v>171</v>
      </c>
      <c r="E479" s="35" t="s">
        <v>886</v>
      </c>
      <c r="F479" s="38" t="s">
        <v>11</v>
      </c>
      <c r="G479" s="40">
        <v>22686</v>
      </c>
      <c r="H479" s="11"/>
    </row>
    <row r="480" spans="1:8" ht="15">
      <c r="A480" s="12">
        <v>479</v>
      </c>
      <c r="B480" s="41" t="s">
        <v>1094</v>
      </c>
      <c r="C480" s="35" t="s">
        <v>1095</v>
      </c>
      <c r="D480" s="35" t="s">
        <v>323</v>
      </c>
      <c r="E480" s="35" t="s">
        <v>18</v>
      </c>
      <c r="F480" s="38" t="s">
        <v>11</v>
      </c>
      <c r="G480" s="40">
        <v>21087</v>
      </c>
      <c r="H480" s="11"/>
    </row>
    <row r="481" spans="1:8" ht="15">
      <c r="A481" s="12">
        <v>480</v>
      </c>
      <c r="B481" s="41" t="s">
        <v>1096</v>
      </c>
      <c r="C481" s="35" t="s">
        <v>1097</v>
      </c>
      <c r="D481" s="35" t="s">
        <v>247</v>
      </c>
      <c r="E481" s="35" t="s">
        <v>237</v>
      </c>
      <c r="F481" s="38" t="s">
        <v>11</v>
      </c>
      <c r="G481" s="40">
        <v>20790</v>
      </c>
      <c r="H481" s="11"/>
    </row>
    <row r="482" spans="1:8" ht="15">
      <c r="A482" s="12">
        <v>481</v>
      </c>
      <c r="B482" s="41" t="s">
        <v>1098</v>
      </c>
      <c r="C482" s="35" t="s">
        <v>1099</v>
      </c>
      <c r="D482" s="35" t="s">
        <v>171</v>
      </c>
      <c r="E482" s="35" t="s">
        <v>10</v>
      </c>
      <c r="F482" s="38" t="s">
        <v>11</v>
      </c>
      <c r="G482" s="40">
        <v>22708</v>
      </c>
      <c r="H482" s="11"/>
    </row>
    <row r="483" spans="1:8" ht="15">
      <c r="A483" s="12">
        <v>482</v>
      </c>
      <c r="B483" s="41" t="s">
        <v>1100</v>
      </c>
      <c r="C483" s="35" t="s">
        <v>1101</v>
      </c>
      <c r="D483" s="35" t="s">
        <v>171</v>
      </c>
      <c r="E483" s="35" t="s">
        <v>826</v>
      </c>
      <c r="F483" s="38" t="s">
        <v>11</v>
      </c>
      <c r="G483" s="40">
        <v>22855</v>
      </c>
      <c r="H483" s="11"/>
    </row>
    <row r="484" spans="1:8" ht="15">
      <c r="A484" s="12">
        <v>483</v>
      </c>
      <c r="B484" s="41" t="s">
        <v>1102</v>
      </c>
      <c r="C484" s="35" t="s">
        <v>1103</v>
      </c>
      <c r="D484" s="35" t="s">
        <v>415</v>
      </c>
      <c r="E484" s="35" t="s">
        <v>109</v>
      </c>
      <c r="F484" s="38" t="s">
        <v>11</v>
      </c>
      <c r="G484" s="40">
        <v>22367</v>
      </c>
      <c r="H484" s="11"/>
    </row>
    <row r="485" spans="1:8" ht="15">
      <c r="A485" s="12">
        <v>484</v>
      </c>
      <c r="B485" s="41" t="s">
        <v>1104</v>
      </c>
      <c r="C485" s="35" t="s">
        <v>1105</v>
      </c>
      <c r="D485" s="35" t="s">
        <v>307</v>
      </c>
      <c r="E485" s="35" t="s">
        <v>18</v>
      </c>
      <c r="F485" s="38" t="s">
        <v>11</v>
      </c>
      <c r="G485" s="40">
        <v>21379</v>
      </c>
      <c r="H485" s="11"/>
    </row>
    <row r="486" spans="1:8" ht="15">
      <c r="A486" s="12">
        <v>485</v>
      </c>
      <c r="B486" s="41" t="s">
        <v>1106</v>
      </c>
      <c r="C486" s="35" t="s">
        <v>1107</v>
      </c>
      <c r="D486" s="35" t="s">
        <v>307</v>
      </c>
      <c r="E486" s="35" t="s">
        <v>18</v>
      </c>
      <c r="F486" s="38" t="s">
        <v>11</v>
      </c>
      <c r="G486" s="40">
        <v>21825</v>
      </c>
      <c r="H486" s="11"/>
    </row>
    <row r="487" spans="1:8" ht="15">
      <c r="A487" s="12">
        <v>486</v>
      </c>
      <c r="B487" s="41" t="s">
        <v>1108</v>
      </c>
      <c r="C487" s="35" t="s">
        <v>1109</v>
      </c>
      <c r="D487" s="35" t="s">
        <v>357</v>
      </c>
      <c r="E487" s="35" t="s">
        <v>18</v>
      </c>
      <c r="F487" s="38" t="s">
        <v>11</v>
      </c>
      <c r="G487" s="40">
        <v>21781</v>
      </c>
      <c r="H487" s="11"/>
    </row>
    <row r="488" spans="1:8" ht="15">
      <c r="A488" s="12">
        <v>487</v>
      </c>
      <c r="B488" s="41" t="s">
        <v>1111</v>
      </c>
      <c r="C488" s="35" t="s">
        <v>1112</v>
      </c>
      <c r="D488" s="35" t="s">
        <v>1110</v>
      </c>
      <c r="E488" s="35" t="s">
        <v>21</v>
      </c>
      <c r="F488" s="38" t="s">
        <v>11</v>
      </c>
      <c r="G488" s="40">
        <v>22598</v>
      </c>
      <c r="H488" s="11"/>
    </row>
    <row r="489" spans="1:8" ht="15">
      <c r="A489" s="12">
        <v>488</v>
      </c>
      <c r="B489" s="41" t="s">
        <v>1113</v>
      </c>
      <c r="C489" s="35" t="s">
        <v>1114</v>
      </c>
      <c r="D489" s="35" t="s">
        <v>524</v>
      </c>
      <c r="E489" s="35" t="s">
        <v>10</v>
      </c>
      <c r="F489" s="38" t="s">
        <v>11</v>
      </c>
      <c r="G489" s="40">
        <v>23269</v>
      </c>
      <c r="H489" s="11"/>
    </row>
    <row r="490" spans="1:8" ht="15">
      <c r="A490" s="12">
        <v>489</v>
      </c>
      <c r="B490" s="41" t="s">
        <v>1115</v>
      </c>
      <c r="C490" s="35" t="s">
        <v>1116</v>
      </c>
      <c r="D490" s="35" t="s">
        <v>782</v>
      </c>
      <c r="E490" s="35" t="s">
        <v>18</v>
      </c>
      <c r="F490" s="38" t="s">
        <v>11</v>
      </c>
      <c r="G490" s="40">
        <v>22253</v>
      </c>
      <c r="H490" s="11"/>
    </row>
    <row r="491" spans="1:8" ht="15">
      <c r="A491" s="12">
        <v>490</v>
      </c>
      <c r="B491" s="41" t="s">
        <v>1117</v>
      </c>
      <c r="C491" s="35" t="s">
        <v>1118</v>
      </c>
      <c r="D491" s="35" t="s">
        <v>431</v>
      </c>
      <c r="E491" s="35" t="s">
        <v>826</v>
      </c>
      <c r="F491" s="38" t="s">
        <v>11</v>
      </c>
      <c r="G491" s="40">
        <v>23271</v>
      </c>
      <c r="H491" s="11"/>
    </row>
    <row r="492" spans="1:8" ht="15">
      <c r="A492" s="12">
        <v>491</v>
      </c>
      <c r="B492" s="41" t="s">
        <v>1119</v>
      </c>
      <c r="C492" s="35" t="s">
        <v>1120</v>
      </c>
      <c r="D492" s="35" t="s">
        <v>415</v>
      </c>
      <c r="E492" s="35" t="s">
        <v>826</v>
      </c>
      <c r="F492" s="38" t="s">
        <v>11</v>
      </c>
      <c r="G492" s="40">
        <v>22158</v>
      </c>
      <c r="H492" s="11"/>
    </row>
    <row r="493" spans="1:8" ht="15">
      <c r="A493" s="12">
        <v>492</v>
      </c>
      <c r="B493" s="41" t="s">
        <v>1121</v>
      </c>
      <c r="C493" s="35" t="s">
        <v>1122</v>
      </c>
      <c r="D493" s="35" t="s">
        <v>61</v>
      </c>
      <c r="E493" s="35" t="s">
        <v>33</v>
      </c>
      <c r="F493" s="38" t="s">
        <v>11</v>
      </c>
      <c r="G493" s="40">
        <v>22120</v>
      </c>
      <c r="H493" s="11"/>
    </row>
    <row r="494" spans="1:8" ht="15">
      <c r="A494" s="12">
        <v>493</v>
      </c>
      <c r="B494" s="41" t="s">
        <v>1123</v>
      </c>
      <c r="C494" s="35" t="s">
        <v>1124</v>
      </c>
      <c r="D494" s="35" t="s">
        <v>373</v>
      </c>
      <c r="E494" s="35" t="s">
        <v>886</v>
      </c>
      <c r="F494" s="38" t="s">
        <v>11</v>
      </c>
      <c r="G494" s="40">
        <v>20985</v>
      </c>
      <c r="H494" s="11"/>
    </row>
    <row r="495" spans="1:8" ht="15">
      <c r="A495" s="12">
        <v>494</v>
      </c>
      <c r="B495" s="41" t="s">
        <v>1125</v>
      </c>
      <c r="C495" s="35" t="s">
        <v>1126</v>
      </c>
      <c r="D495" s="35" t="s">
        <v>256</v>
      </c>
      <c r="E495" s="35" t="s">
        <v>18</v>
      </c>
      <c r="F495" s="38" t="s">
        <v>11</v>
      </c>
      <c r="G495" s="40">
        <v>22962</v>
      </c>
      <c r="H495" s="11"/>
    </row>
    <row r="496" spans="1:8" ht="15">
      <c r="A496" s="12">
        <v>495</v>
      </c>
      <c r="B496" s="41" t="s">
        <v>1127</v>
      </c>
      <c r="C496" s="35" t="s">
        <v>1128</v>
      </c>
      <c r="D496" s="35" t="s">
        <v>58</v>
      </c>
      <c r="E496" s="35" t="s">
        <v>237</v>
      </c>
      <c r="F496" s="38" t="s">
        <v>11</v>
      </c>
      <c r="G496" s="40">
        <v>21117</v>
      </c>
      <c r="H496" s="11"/>
    </row>
    <row r="497" spans="1:8" ht="15">
      <c r="A497" s="12">
        <v>496</v>
      </c>
      <c r="B497" s="41" t="s">
        <v>1129</v>
      </c>
      <c r="C497" s="35" t="s">
        <v>1130</v>
      </c>
      <c r="D497" s="35" t="s">
        <v>58</v>
      </c>
      <c r="E497" s="35" t="s">
        <v>18</v>
      </c>
      <c r="F497" s="38" t="s">
        <v>11</v>
      </c>
      <c r="G497" s="40">
        <v>22227</v>
      </c>
      <c r="H497" s="11"/>
    </row>
    <row r="498" spans="1:8" ht="15">
      <c r="A498" s="12">
        <v>497</v>
      </c>
      <c r="B498" s="41" t="s">
        <v>1131</v>
      </c>
      <c r="C498" s="35" t="s">
        <v>1132</v>
      </c>
      <c r="D498" s="35" t="s">
        <v>615</v>
      </c>
      <c r="E498" s="35" t="s">
        <v>18</v>
      </c>
      <c r="F498" s="38" t="s">
        <v>11</v>
      </c>
      <c r="G498" s="40">
        <v>22209</v>
      </c>
      <c r="H498" s="11"/>
    </row>
    <row r="499" spans="1:8" ht="15">
      <c r="A499" s="12">
        <v>498</v>
      </c>
      <c r="B499" s="41" t="s">
        <v>1133</v>
      </c>
      <c r="C499" s="35" t="s">
        <v>1134</v>
      </c>
      <c r="D499" s="35" t="s">
        <v>40</v>
      </c>
      <c r="E499" s="35" t="s">
        <v>18</v>
      </c>
      <c r="F499" s="38" t="s">
        <v>11</v>
      </c>
      <c r="G499" s="40">
        <v>22964</v>
      </c>
      <c r="H499" s="11"/>
    </row>
    <row r="500" spans="1:8" ht="15">
      <c r="A500" s="12">
        <v>499</v>
      </c>
      <c r="B500" s="41" t="s">
        <v>1135</v>
      </c>
      <c r="C500" s="35" t="s">
        <v>1136</v>
      </c>
      <c r="D500" s="35" t="s">
        <v>40</v>
      </c>
      <c r="E500" s="35" t="s">
        <v>18</v>
      </c>
      <c r="F500" s="38" t="s">
        <v>11</v>
      </c>
      <c r="G500" s="40">
        <v>21937</v>
      </c>
      <c r="H500" s="11"/>
    </row>
    <row r="501" spans="1:8" ht="15">
      <c r="A501" s="12">
        <v>500</v>
      </c>
      <c r="B501" s="41" t="s">
        <v>1138</v>
      </c>
      <c r="C501" s="35" t="s">
        <v>1139</v>
      </c>
      <c r="D501" s="35" t="s">
        <v>1137</v>
      </c>
      <c r="E501" s="35" t="s">
        <v>18</v>
      </c>
      <c r="F501" s="38" t="s">
        <v>11</v>
      </c>
      <c r="G501" s="40">
        <v>20856</v>
      </c>
      <c r="H501" s="11"/>
    </row>
    <row r="502" spans="1:8" ht="15">
      <c r="A502" s="12">
        <v>501</v>
      </c>
      <c r="B502" s="41" t="s">
        <v>1140</v>
      </c>
      <c r="C502" s="35" t="s">
        <v>1141</v>
      </c>
      <c r="D502" s="35" t="s">
        <v>58</v>
      </c>
      <c r="E502" s="35" t="s">
        <v>18</v>
      </c>
      <c r="F502" s="38" t="s">
        <v>11</v>
      </c>
      <c r="G502" s="40">
        <v>21144</v>
      </c>
      <c r="H502" s="11"/>
    </row>
    <row r="503" spans="1:8" ht="15">
      <c r="A503" s="12">
        <v>502</v>
      </c>
      <c r="B503" s="41" t="s">
        <v>1142</v>
      </c>
      <c r="C503" s="35" t="s">
        <v>1143</v>
      </c>
      <c r="D503" s="35" t="s">
        <v>130</v>
      </c>
      <c r="E503" s="35" t="s">
        <v>879</v>
      </c>
      <c r="F503" s="38" t="s">
        <v>11</v>
      </c>
      <c r="G503" s="40">
        <v>23323</v>
      </c>
      <c r="H503" s="11"/>
    </row>
    <row r="504" spans="1:8" ht="15">
      <c r="A504" s="12">
        <v>503</v>
      </c>
      <c r="B504" s="41" t="s">
        <v>1144</v>
      </c>
      <c r="C504" s="35" t="s">
        <v>1145</v>
      </c>
      <c r="D504" s="35" t="s">
        <v>595</v>
      </c>
      <c r="E504" s="35" t="s">
        <v>18</v>
      </c>
      <c r="F504" s="38" t="s">
        <v>11</v>
      </c>
      <c r="G504" s="40">
        <v>22636</v>
      </c>
      <c r="H504" s="11"/>
    </row>
    <row r="505" spans="1:8" ht="15">
      <c r="A505" s="12">
        <v>504</v>
      </c>
      <c r="B505" s="41" t="s">
        <v>1147</v>
      </c>
      <c r="C505" s="35" t="s">
        <v>1148</v>
      </c>
      <c r="D505" s="35" t="s">
        <v>1146</v>
      </c>
      <c r="E505" s="35" t="s">
        <v>18</v>
      </c>
      <c r="F505" s="38" t="s">
        <v>11</v>
      </c>
      <c r="G505" s="40">
        <v>21964</v>
      </c>
      <c r="H505" s="11"/>
    </row>
    <row r="506" spans="1:8" ht="15">
      <c r="A506" s="12">
        <v>505</v>
      </c>
      <c r="B506" s="41" t="s">
        <v>1149</v>
      </c>
      <c r="C506" s="35" t="s">
        <v>1150</v>
      </c>
      <c r="D506" s="35" t="s">
        <v>905</v>
      </c>
      <c r="E506" s="35" t="s">
        <v>21</v>
      </c>
      <c r="F506" s="38" t="s">
        <v>11</v>
      </c>
      <c r="G506" s="40">
        <v>21297</v>
      </c>
      <c r="H506" s="11"/>
    </row>
    <row r="507" spans="1:8" ht="15">
      <c r="A507" s="12">
        <v>506</v>
      </c>
      <c r="B507" s="41" t="s">
        <v>1151</v>
      </c>
      <c r="C507" s="35" t="s">
        <v>1152</v>
      </c>
      <c r="D507" s="35" t="s">
        <v>188</v>
      </c>
      <c r="E507" s="35" t="s">
        <v>33</v>
      </c>
      <c r="F507" s="38" t="s">
        <v>11</v>
      </c>
      <c r="G507" s="40">
        <v>20751</v>
      </c>
      <c r="H507" s="11"/>
    </row>
    <row r="508" spans="1:8" ht="15">
      <c r="A508" s="12">
        <v>507</v>
      </c>
      <c r="B508" s="41" t="s">
        <v>1153</v>
      </c>
      <c r="C508" s="35" t="s">
        <v>1154</v>
      </c>
      <c r="D508" s="35" t="s">
        <v>373</v>
      </c>
      <c r="E508" s="35" t="s">
        <v>886</v>
      </c>
      <c r="F508" s="38" t="s">
        <v>11</v>
      </c>
      <c r="G508" s="40">
        <v>23214</v>
      </c>
      <c r="H508" s="11"/>
    </row>
    <row r="509" spans="1:8" ht="15">
      <c r="A509" s="12">
        <v>508</v>
      </c>
      <c r="B509" s="41" t="s">
        <v>1155</v>
      </c>
      <c r="C509" s="35" t="s">
        <v>1156</v>
      </c>
      <c r="D509" s="35" t="s">
        <v>373</v>
      </c>
      <c r="E509" s="35" t="s">
        <v>826</v>
      </c>
      <c r="F509" s="38" t="s">
        <v>11</v>
      </c>
      <c r="G509" s="40">
        <v>22576</v>
      </c>
      <c r="H509" s="11"/>
    </row>
    <row r="510" spans="1:8" ht="15">
      <c r="A510" s="12">
        <v>509</v>
      </c>
      <c r="B510" s="41" t="s">
        <v>1157</v>
      </c>
      <c r="C510" s="35" t="s">
        <v>1158</v>
      </c>
      <c r="D510" s="35" t="s">
        <v>656</v>
      </c>
      <c r="E510" s="35" t="s">
        <v>237</v>
      </c>
      <c r="F510" s="38" t="s">
        <v>11</v>
      </c>
      <c r="G510" s="40">
        <v>22808</v>
      </c>
      <c r="H510" s="11"/>
    </row>
    <row r="511" spans="1:8" ht="15">
      <c r="A511" s="12">
        <v>510</v>
      </c>
      <c r="B511" s="41" t="s">
        <v>1159</v>
      </c>
      <c r="C511" s="35" t="s">
        <v>1160</v>
      </c>
      <c r="D511" s="35" t="s">
        <v>58</v>
      </c>
      <c r="E511" s="35" t="s">
        <v>18</v>
      </c>
      <c r="F511" s="38" t="s">
        <v>11</v>
      </c>
      <c r="G511" s="40">
        <v>22660</v>
      </c>
      <c r="H511" s="11"/>
    </row>
    <row r="512" spans="1:8" ht="15">
      <c r="A512" s="12">
        <v>511</v>
      </c>
      <c r="B512" s="41" t="s">
        <v>1161</v>
      </c>
      <c r="C512" s="35" t="s">
        <v>1162</v>
      </c>
      <c r="D512" s="35" t="s">
        <v>58</v>
      </c>
      <c r="E512" s="35" t="s">
        <v>18</v>
      </c>
      <c r="F512" s="38" t="s">
        <v>11</v>
      </c>
      <c r="G512" s="40">
        <v>21592</v>
      </c>
      <c r="H512" s="11"/>
    </row>
    <row r="513" spans="1:8" ht="15">
      <c r="A513" s="12">
        <v>512</v>
      </c>
      <c r="B513" s="41" t="s">
        <v>1163</v>
      </c>
      <c r="C513" s="35" t="s">
        <v>1164</v>
      </c>
      <c r="D513" s="35" t="s">
        <v>58</v>
      </c>
      <c r="E513" s="35" t="s">
        <v>237</v>
      </c>
      <c r="F513" s="38" t="s">
        <v>11</v>
      </c>
      <c r="G513" s="40">
        <v>23380</v>
      </c>
      <c r="H513" s="11"/>
    </row>
    <row r="514" spans="1:8" ht="15">
      <c r="A514" s="12">
        <v>513</v>
      </c>
      <c r="B514" s="41" t="s">
        <v>1165</v>
      </c>
      <c r="C514" s="35" t="s">
        <v>1166</v>
      </c>
      <c r="D514" s="35" t="s">
        <v>711</v>
      </c>
      <c r="E514" s="35" t="s">
        <v>18</v>
      </c>
      <c r="F514" s="38" t="s">
        <v>11</v>
      </c>
      <c r="G514" s="40">
        <v>23148</v>
      </c>
      <c r="H514" s="11"/>
    </row>
    <row r="515" spans="1:8" ht="15">
      <c r="A515" s="12">
        <v>514</v>
      </c>
      <c r="B515" s="41" t="s">
        <v>1167</v>
      </c>
      <c r="C515" s="35" t="s">
        <v>1168</v>
      </c>
      <c r="D515" s="35" t="s">
        <v>300</v>
      </c>
      <c r="E515" s="35" t="s">
        <v>18</v>
      </c>
      <c r="F515" s="38" t="s">
        <v>11</v>
      </c>
      <c r="G515" s="40">
        <v>23200</v>
      </c>
      <c r="H515" s="11"/>
    </row>
    <row r="516" spans="1:8" ht="15">
      <c r="A516" s="12">
        <v>515</v>
      </c>
      <c r="B516" s="41" t="s">
        <v>1169</v>
      </c>
      <c r="C516" s="35" t="s">
        <v>1170</v>
      </c>
      <c r="D516" s="35" t="s">
        <v>402</v>
      </c>
      <c r="E516" s="35" t="s">
        <v>18</v>
      </c>
      <c r="F516" s="38" t="s">
        <v>11</v>
      </c>
      <c r="G516" s="40">
        <v>23425</v>
      </c>
      <c r="H516" s="11"/>
    </row>
    <row r="517" spans="1:8" ht="15">
      <c r="A517" s="12">
        <v>516</v>
      </c>
      <c r="B517" s="41" t="s">
        <v>1171</v>
      </c>
      <c r="C517" s="35" t="s">
        <v>1172</v>
      </c>
      <c r="D517" s="35" t="s">
        <v>58</v>
      </c>
      <c r="E517" s="35" t="s">
        <v>18</v>
      </c>
      <c r="F517" s="38" t="s">
        <v>11</v>
      </c>
      <c r="G517" s="40">
        <v>22512</v>
      </c>
      <c r="H517" s="11"/>
    </row>
    <row r="518" spans="1:8" ht="15">
      <c r="A518" s="12">
        <v>517</v>
      </c>
      <c r="B518" s="41" t="s">
        <v>1173</v>
      </c>
      <c r="C518" s="35" t="s">
        <v>1174</v>
      </c>
      <c r="D518" s="35" t="s">
        <v>801</v>
      </c>
      <c r="E518" s="35" t="s">
        <v>21</v>
      </c>
      <c r="F518" s="38" t="s">
        <v>11</v>
      </c>
      <c r="G518" s="40">
        <v>21750</v>
      </c>
      <c r="H518" s="11"/>
    </row>
    <row r="519" spans="1:8" ht="15">
      <c r="A519" s="12">
        <v>518</v>
      </c>
      <c r="B519" s="41" t="s">
        <v>1175</v>
      </c>
      <c r="C519" s="35" t="s">
        <v>1176</v>
      </c>
      <c r="D519" s="35" t="s">
        <v>801</v>
      </c>
      <c r="E519" s="35" t="s">
        <v>18</v>
      </c>
      <c r="F519" s="38" t="s">
        <v>11</v>
      </c>
      <c r="G519" s="40">
        <v>22661</v>
      </c>
      <c r="H519" s="11"/>
    </row>
    <row r="520" spans="1:8" ht="15">
      <c r="A520" s="12">
        <v>519</v>
      </c>
      <c r="B520" s="41" t="s">
        <v>1177</v>
      </c>
      <c r="C520" s="35" t="s">
        <v>1178</v>
      </c>
      <c r="D520" s="35" t="s">
        <v>203</v>
      </c>
      <c r="E520" s="35" t="s">
        <v>109</v>
      </c>
      <c r="F520" s="38" t="s">
        <v>11</v>
      </c>
      <c r="G520" s="40">
        <v>22434</v>
      </c>
      <c r="H520" s="11"/>
    </row>
    <row r="521" spans="1:8" ht="15">
      <c r="A521" s="12">
        <v>520</v>
      </c>
      <c r="B521" s="41" t="s">
        <v>1179</v>
      </c>
      <c r="C521" s="35" t="s">
        <v>1180</v>
      </c>
      <c r="D521" s="35" t="s">
        <v>119</v>
      </c>
      <c r="E521" s="35" t="s">
        <v>237</v>
      </c>
      <c r="F521" s="38" t="s">
        <v>11</v>
      </c>
      <c r="G521" s="40">
        <v>21842</v>
      </c>
      <c r="H521" s="11"/>
    </row>
    <row r="522" spans="1:8" ht="15">
      <c r="A522" s="12">
        <v>521</v>
      </c>
      <c r="B522" s="41" t="s">
        <v>1181</v>
      </c>
      <c r="C522" s="35" t="s">
        <v>1182</v>
      </c>
      <c r="D522" s="35" t="s">
        <v>497</v>
      </c>
      <c r="E522" s="35" t="s">
        <v>18</v>
      </c>
      <c r="F522" s="38" t="s">
        <v>11</v>
      </c>
      <c r="G522" s="40">
        <v>22344</v>
      </c>
      <c r="H522" s="11"/>
    </row>
    <row r="523" spans="1:8" ht="15">
      <c r="A523" s="12">
        <v>522</v>
      </c>
      <c r="B523" s="41" t="s">
        <v>1183</v>
      </c>
      <c r="C523" s="35" t="s">
        <v>1184</v>
      </c>
      <c r="D523" s="35" t="s">
        <v>188</v>
      </c>
      <c r="E523" s="35" t="s">
        <v>18</v>
      </c>
      <c r="F523" s="38" t="s">
        <v>11</v>
      </c>
      <c r="G523" s="40">
        <v>23375</v>
      </c>
      <c r="H523" s="11"/>
    </row>
    <row r="524" spans="1:8" ht="15">
      <c r="A524" s="12">
        <v>523</v>
      </c>
      <c r="B524" s="41" t="s">
        <v>1185</v>
      </c>
      <c r="C524" s="35" t="s">
        <v>1186</v>
      </c>
      <c r="D524" s="35" t="s">
        <v>146</v>
      </c>
      <c r="E524" s="35" t="s">
        <v>21</v>
      </c>
      <c r="F524" s="38" t="s">
        <v>11</v>
      </c>
      <c r="G524" s="40">
        <v>21746</v>
      </c>
      <c r="H524" s="11"/>
    </row>
    <row r="525" spans="1:8" ht="15">
      <c r="A525" s="12">
        <v>524</v>
      </c>
      <c r="B525" s="41" t="s">
        <v>1187</v>
      </c>
      <c r="C525" s="35" t="s">
        <v>1188</v>
      </c>
      <c r="D525" s="35" t="s">
        <v>506</v>
      </c>
      <c r="E525" s="35" t="s">
        <v>18</v>
      </c>
      <c r="F525" s="38" t="s">
        <v>11</v>
      </c>
      <c r="G525" s="40">
        <v>21441</v>
      </c>
      <c r="H525" s="11"/>
    </row>
    <row r="526" spans="1:8" ht="15">
      <c r="A526" s="12">
        <v>525</v>
      </c>
      <c r="B526" s="41" t="s">
        <v>1190</v>
      </c>
      <c r="C526" s="35" t="s">
        <v>1191</v>
      </c>
      <c r="D526" s="35" t="s">
        <v>1189</v>
      </c>
      <c r="E526" s="35" t="s">
        <v>18</v>
      </c>
      <c r="F526" s="38" t="s">
        <v>11</v>
      </c>
      <c r="G526" s="40">
        <v>21674</v>
      </c>
      <c r="H526" s="11"/>
    </row>
    <row r="527" spans="1:8" ht="15">
      <c r="A527" s="12">
        <v>526</v>
      </c>
      <c r="B527" s="41" t="s">
        <v>1192</v>
      </c>
      <c r="C527" s="35" t="s">
        <v>1193</v>
      </c>
      <c r="D527" s="35" t="s">
        <v>130</v>
      </c>
      <c r="E527" s="35" t="s">
        <v>1194</v>
      </c>
      <c r="F527" s="38" t="s">
        <v>11</v>
      </c>
      <c r="G527" s="40">
        <v>20707</v>
      </c>
      <c r="H527" s="11"/>
    </row>
    <row r="528" spans="1:8" ht="15">
      <c r="A528" s="12">
        <v>527</v>
      </c>
      <c r="B528" s="41" t="s">
        <v>1195</v>
      </c>
      <c r="C528" s="35" t="s">
        <v>1196</v>
      </c>
      <c r="D528" s="35" t="s">
        <v>130</v>
      </c>
      <c r="E528" s="35" t="s">
        <v>879</v>
      </c>
      <c r="F528" s="38" t="s">
        <v>11</v>
      </c>
      <c r="G528" s="40">
        <v>21344</v>
      </c>
      <c r="H528" s="11"/>
    </row>
    <row r="529" spans="1:8" ht="15">
      <c r="A529" s="12">
        <v>528</v>
      </c>
      <c r="B529" s="41" t="s">
        <v>1197</v>
      </c>
      <c r="C529" s="35" t="s">
        <v>1198</v>
      </c>
      <c r="D529" s="35" t="s">
        <v>307</v>
      </c>
      <c r="E529" s="35" t="s">
        <v>826</v>
      </c>
      <c r="F529" s="38" t="s">
        <v>11</v>
      </c>
      <c r="G529" s="40">
        <v>20908</v>
      </c>
      <c r="H529" s="11"/>
    </row>
    <row r="530" spans="1:8" ht="15">
      <c r="A530" s="12">
        <v>529</v>
      </c>
      <c r="B530" s="41" t="s">
        <v>1199</v>
      </c>
      <c r="C530" s="35" t="s">
        <v>1200</v>
      </c>
      <c r="D530" s="35" t="s">
        <v>58</v>
      </c>
      <c r="E530" s="35" t="s">
        <v>18</v>
      </c>
      <c r="F530" s="38" t="s">
        <v>11</v>
      </c>
      <c r="G530" s="40">
        <v>21150</v>
      </c>
      <c r="H530" s="11"/>
    </row>
    <row r="531" spans="1:8" ht="15">
      <c r="A531" s="12">
        <v>530</v>
      </c>
      <c r="B531" s="41" t="s">
        <v>1201</v>
      </c>
      <c r="C531" s="35" t="s">
        <v>1202</v>
      </c>
      <c r="D531" s="35" t="s">
        <v>75</v>
      </c>
      <c r="E531" s="35" t="s">
        <v>886</v>
      </c>
      <c r="F531" s="38" t="s">
        <v>11</v>
      </c>
      <c r="G531" s="40">
        <v>23022</v>
      </c>
      <c r="H531" s="11"/>
    </row>
    <row r="532" spans="1:8" ht="15">
      <c r="A532" s="12">
        <v>531</v>
      </c>
      <c r="B532" s="41" t="s">
        <v>1203</v>
      </c>
      <c r="C532" s="35" t="s">
        <v>1204</v>
      </c>
      <c r="D532" s="35" t="s">
        <v>61</v>
      </c>
      <c r="E532" s="35" t="s">
        <v>18</v>
      </c>
      <c r="F532" s="38" t="s">
        <v>11</v>
      </c>
      <c r="G532" s="40">
        <v>21272</v>
      </c>
      <c r="H532" s="11"/>
    </row>
    <row r="533" spans="1:8" ht="15">
      <c r="A533" s="12">
        <v>532</v>
      </c>
      <c r="B533" s="41" t="s">
        <v>1205</v>
      </c>
      <c r="C533" s="35" t="s">
        <v>1206</v>
      </c>
      <c r="D533" s="35" t="s">
        <v>668</v>
      </c>
      <c r="E533" s="35" t="s">
        <v>21</v>
      </c>
      <c r="F533" s="38" t="s">
        <v>11</v>
      </c>
      <c r="G533" s="40">
        <v>22868</v>
      </c>
      <c r="H533" s="11"/>
    </row>
    <row r="534" spans="1:8" ht="15">
      <c r="A534" s="12">
        <v>533</v>
      </c>
      <c r="B534" s="41" t="s">
        <v>1207</v>
      </c>
      <c r="C534" s="35" t="s">
        <v>1208</v>
      </c>
      <c r="D534" s="35" t="s">
        <v>195</v>
      </c>
      <c r="E534" s="35" t="s">
        <v>14</v>
      </c>
      <c r="F534" s="38" t="s">
        <v>11</v>
      </c>
      <c r="G534" s="40">
        <v>23303</v>
      </c>
      <c r="H534" s="11"/>
    </row>
    <row r="535" spans="1:8" ht="15">
      <c r="A535" s="12">
        <v>534</v>
      </c>
      <c r="B535" s="41" t="s">
        <v>1209</v>
      </c>
      <c r="C535" s="35" t="s">
        <v>1210</v>
      </c>
      <c r="D535" s="35" t="s">
        <v>200</v>
      </c>
      <c r="E535" s="35" t="s">
        <v>18</v>
      </c>
      <c r="F535" s="38" t="s">
        <v>11</v>
      </c>
      <c r="G535" s="40">
        <v>22014</v>
      </c>
      <c r="H535" s="11"/>
    </row>
    <row r="536" spans="1:8" ht="15">
      <c r="A536" s="12">
        <v>535</v>
      </c>
      <c r="B536" s="41" t="s">
        <v>1211</v>
      </c>
      <c r="C536" s="35" t="s">
        <v>1212</v>
      </c>
      <c r="D536" s="35" t="s">
        <v>1110</v>
      </c>
      <c r="E536" s="35" t="s">
        <v>826</v>
      </c>
      <c r="F536" s="38" t="s">
        <v>11</v>
      </c>
      <c r="G536" s="40">
        <v>21580</v>
      </c>
      <c r="H536" s="11"/>
    </row>
    <row r="537" spans="1:8" ht="15">
      <c r="A537" s="12">
        <v>536</v>
      </c>
      <c r="B537" s="41" t="s">
        <v>1213</v>
      </c>
      <c r="C537" s="35" t="s">
        <v>1214</v>
      </c>
      <c r="D537" s="35" t="s">
        <v>402</v>
      </c>
      <c r="E537" s="35" t="s">
        <v>18</v>
      </c>
      <c r="F537" s="38" t="s">
        <v>11</v>
      </c>
      <c r="G537" s="40">
        <v>22675</v>
      </c>
      <c r="H537" s="11"/>
    </row>
    <row r="538" spans="1:8" ht="15">
      <c r="A538" s="12">
        <v>537</v>
      </c>
      <c r="B538" s="41" t="s">
        <v>1215</v>
      </c>
      <c r="C538" s="35" t="s">
        <v>1216</v>
      </c>
      <c r="D538" s="35" t="s">
        <v>524</v>
      </c>
      <c r="E538" s="35" t="s">
        <v>21</v>
      </c>
      <c r="F538" s="38" t="s">
        <v>11</v>
      </c>
      <c r="G538" s="40">
        <v>22346</v>
      </c>
      <c r="H538" s="11"/>
    </row>
    <row r="539" spans="1:8" ht="15">
      <c r="A539" s="12">
        <v>538</v>
      </c>
      <c r="B539" s="41" t="s">
        <v>1217</v>
      </c>
      <c r="C539" s="35" t="s">
        <v>1218</v>
      </c>
      <c r="D539" s="35" t="s">
        <v>1110</v>
      </c>
      <c r="E539" s="35" t="s">
        <v>18</v>
      </c>
      <c r="F539" s="38" t="s">
        <v>11</v>
      </c>
      <c r="G539" s="40">
        <v>22963</v>
      </c>
      <c r="H539" s="11"/>
    </row>
    <row r="540" spans="1:8" ht="15">
      <c r="A540" s="12">
        <v>539</v>
      </c>
      <c r="B540" s="41" t="s">
        <v>1219</v>
      </c>
      <c r="C540" s="35" t="s">
        <v>1220</v>
      </c>
      <c r="D540" s="35" t="s">
        <v>801</v>
      </c>
      <c r="E540" s="35" t="s">
        <v>18</v>
      </c>
      <c r="F540" s="38" t="s">
        <v>11</v>
      </c>
      <c r="G540" s="40">
        <v>20775</v>
      </c>
      <c r="H540" s="11"/>
    </row>
    <row r="541" spans="1:8" ht="15">
      <c r="A541" s="12">
        <v>540</v>
      </c>
      <c r="B541" s="41" t="s">
        <v>1221</v>
      </c>
      <c r="C541" s="35" t="s">
        <v>1222</v>
      </c>
      <c r="D541" s="35" t="s">
        <v>112</v>
      </c>
      <c r="E541" s="35" t="s">
        <v>21</v>
      </c>
      <c r="F541" s="38" t="s">
        <v>11</v>
      </c>
      <c r="G541" s="40">
        <v>20699</v>
      </c>
      <c r="H541" s="11"/>
    </row>
    <row r="542" spans="1:8" ht="15">
      <c r="A542" s="12">
        <v>541</v>
      </c>
      <c r="B542" s="41" t="s">
        <v>1223</v>
      </c>
      <c r="C542" s="35" t="s">
        <v>1224</v>
      </c>
      <c r="D542" s="35" t="s">
        <v>122</v>
      </c>
      <c r="E542" s="35" t="s">
        <v>879</v>
      </c>
      <c r="F542" s="38" t="s">
        <v>11</v>
      </c>
      <c r="G542" s="40">
        <v>22749</v>
      </c>
      <c r="H542" s="11"/>
    </row>
    <row r="543" spans="1:8" ht="15">
      <c r="A543" s="12">
        <v>542</v>
      </c>
      <c r="B543" s="41" t="s">
        <v>1225</v>
      </c>
      <c r="C543" s="35" t="s">
        <v>1226</v>
      </c>
      <c r="D543" s="35" t="s">
        <v>373</v>
      </c>
      <c r="E543" s="35" t="s">
        <v>826</v>
      </c>
      <c r="F543" s="38" t="s">
        <v>11</v>
      </c>
      <c r="G543" s="40">
        <v>23327</v>
      </c>
      <c r="H543" s="11"/>
    </row>
    <row r="544" spans="1:8" ht="15">
      <c r="A544" s="12">
        <v>543</v>
      </c>
      <c r="B544" s="41" t="s">
        <v>1227</v>
      </c>
      <c r="C544" s="35" t="s">
        <v>1228</v>
      </c>
      <c r="D544" s="35" t="s">
        <v>970</v>
      </c>
      <c r="E544" s="35" t="s">
        <v>21</v>
      </c>
      <c r="F544" s="38" t="s">
        <v>11</v>
      </c>
      <c r="G544" s="40">
        <v>23124</v>
      </c>
      <c r="H544" s="11"/>
    </row>
    <row r="545" spans="1:8" ht="15">
      <c r="A545" s="12">
        <v>544</v>
      </c>
      <c r="B545" s="41" t="s">
        <v>1229</v>
      </c>
      <c r="C545" s="35" t="s">
        <v>1230</v>
      </c>
      <c r="D545" s="35" t="s">
        <v>661</v>
      </c>
      <c r="E545" s="35" t="s">
        <v>886</v>
      </c>
      <c r="F545" s="38" t="s">
        <v>11</v>
      </c>
      <c r="G545" s="40">
        <v>22063</v>
      </c>
      <c r="H545" s="11"/>
    </row>
    <row r="546" spans="1:8" ht="15">
      <c r="A546" s="12">
        <v>545</v>
      </c>
      <c r="B546" s="41" t="s">
        <v>1231</v>
      </c>
      <c r="C546" s="35" t="s">
        <v>1232</v>
      </c>
      <c r="D546" s="35" t="s">
        <v>661</v>
      </c>
      <c r="E546" s="35" t="s">
        <v>886</v>
      </c>
      <c r="F546" s="38" t="s">
        <v>11</v>
      </c>
      <c r="G546" s="40">
        <v>21521</v>
      </c>
      <c r="H546" s="11"/>
    </row>
    <row r="547" spans="1:8" ht="15">
      <c r="A547" s="12">
        <v>546</v>
      </c>
      <c r="B547" s="41" t="s">
        <v>1233</v>
      </c>
      <c r="C547" s="35" t="s">
        <v>1234</v>
      </c>
      <c r="D547" s="35" t="s">
        <v>195</v>
      </c>
      <c r="E547" s="35" t="s">
        <v>826</v>
      </c>
      <c r="F547" s="38" t="s">
        <v>11</v>
      </c>
      <c r="G547" s="40">
        <v>21756</v>
      </c>
      <c r="H547" s="11"/>
    </row>
    <row r="548" spans="1:8" ht="15">
      <c r="A548" s="12">
        <v>547</v>
      </c>
      <c r="B548" s="41" t="s">
        <v>1235</v>
      </c>
      <c r="C548" s="35" t="s">
        <v>1236</v>
      </c>
      <c r="D548" s="35" t="s">
        <v>84</v>
      </c>
      <c r="E548" s="35" t="s">
        <v>18</v>
      </c>
      <c r="F548" s="38" t="s">
        <v>11</v>
      </c>
      <c r="G548" s="40">
        <v>21408</v>
      </c>
      <c r="H548" s="11"/>
    </row>
    <row r="549" spans="1:8" ht="15">
      <c r="A549" s="12">
        <v>548</v>
      </c>
      <c r="B549" s="41" t="s">
        <v>1237</v>
      </c>
      <c r="C549" s="35" t="s">
        <v>1238</v>
      </c>
      <c r="D549" s="35" t="s">
        <v>84</v>
      </c>
      <c r="E549" s="35" t="s">
        <v>18</v>
      </c>
      <c r="F549" s="38" t="s">
        <v>11</v>
      </c>
      <c r="G549" s="40">
        <v>21320</v>
      </c>
      <c r="H549" s="11"/>
    </row>
    <row r="550" spans="1:8" ht="15">
      <c r="A550" s="12">
        <v>549</v>
      </c>
      <c r="B550" s="41" t="s">
        <v>1239</v>
      </c>
      <c r="C550" s="35" t="s">
        <v>1240</v>
      </c>
      <c r="D550" s="35" t="s">
        <v>84</v>
      </c>
      <c r="E550" s="35" t="s">
        <v>826</v>
      </c>
      <c r="F550" s="38" t="s">
        <v>11</v>
      </c>
      <c r="G550" s="40">
        <v>20658</v>
      </c>
      <c r="H550" s="11"/>
    </row>
    <row r="551" spans="1:8" ht="15">
      <c r="A551" s="12">
        <v>550</v>
      </c>
      <c r="B551" s="41" t="s">
        <v>1241</v>
      </c>
      <c r="C551" s="35" t="s">
        <v>1242</v>
      </c>
      <c r="D551" s="35" t="s">
        <v>383</v>
      </c>
      <c r="E551" s="35" t="s">
        <v>18</v>
      </c>
      <c r="F551" s="38" t="s">
        <v>11</v>
      </c>
      <c r="G551" s="40">
        <v>22193</v>
      </c>
      <c r="H551" s="11"/>
    </row>
    <row r="552" spans="1:8" ht="15">
      <c r="A552" s="12">
        <v>551</v>
      </c>
      <c r="B552" s="41" t="s">
        <v>1243</v>
      </c>
      <c r="C552" s="35" t="s">
        <v>1244</v>
      </c>
      <c r="D552" s="35" t="s">
        <v>247</v>
      </c>
      <c r="E552" s="35" t="s">
        <v>18</v>
      </c>
      <c r="F552" s="38" t="s">
        <v>11</v>
      </c>
      <c r="G552" s="40">
        <v>22491</v>
      </c>
      <c r="H552" s="11"/>
    </row>
    <row r="553" spans="1:8" ht="15">
      <c r="A553" s="12">
        <v>552</v>
      </c>
      <c r="B553" s="41" t="s">
        <v>1245</v>
      </c>
      <c r="C553" s="35" t="s">
        <v>1246</v>
      </c>
      <c r="D553" s="35" t="s">
        <v>203</v>
      </c>
      <c r="E553" s="35" t="s">
        <v>68</v>
      </c>
      <c r="F553" s="38" t="s">
        <v>11</v>
      </c>
      <c r="G553" s="40">
        <v>20943</v>
      </c>
      <c r="H553" s="11"/>
    </row>
    <row r="554" spans="1:8" ht="15">
      <c r="A554" s="12">
        <v>553</v>
      </c>
      <c r="B554" s="41" t="s">
        <v>1247</v>
      </c>
      <c r="C554" s="35" t="s">
        <v>1248</v>
      </c>
      <c r="D554" s="35" t="s">
        <v>278</v>
      </c>
      <c r="E554" s="35" t="s">
        <v>18</v>
      </c>
      <c r="F554" s="38" t="s">
        <v>11</v>
      </c>
      <c r="G554" s="40">
        <v>20800</v>
      </c>
      <c r="H554" s="11"/>
    </row>
    <row r="555" spans="1:8" ht="15">
      <c r="A555" s="12">
        <v>554</v>
      </c>
      <c r="B555" s="41" t="s">
        <v>1249</v>
      </c>
      <c r="C555" s="35" t="s">
        <v>1250</v>
      </c>
      <c r="D555" s="35" t="s">
        <v>574</v>
      </c>
      <c r="E555" s="35" t="s">
        <v>826</v>
      </c>
      <c r="F555" s="38" t="s">
        <v>11</v>
      </c>
      <c r="G555" s="40">
        <v>21835</v>
      </c>
      <c r="H555" s="11"/>
    </row>
    <row r="556" spans="1:8" ht="15">
      <c r="A556" s="12">
        <v>555</v>
      </c>
      <c r="B556" s="41" t="s">
        <v>1251</v>
      </c>
      <c r="C556" s="35" t="s">
        <v>1252</v>
      </c>
      <c r="D556" s="35" t="s">
        <v>146</v>
      </c>
      <c r="E556" s="35" t="s">
        <v>18</v>
      </c>
      <c r="F556" s="38" t="s">
        <v>11</v>
      </c>
      <c r="G556" s="40">
        <v>22671</v>
      </c>
      <c r="H556" s="11"/>
    </row>
    <row r="557" spans="1:8" ht="15">
      <c r="A557" s="12">
        <v>556</v>
      </c>
      <c r="B557" s="41" t="s">
        <v>1253</v>
      </c>
      <c r="C557" s="35" t="s">
        <v>1254</v>
      </c>
      <c r="D557" s="35" t="s">
        <v>1003</v>
      </c>
      <c r="E557" s="35" t="s">
        <v>10</v>
      </c>
      <c r="F557" s="38" t="s">
        <v>11</v>
      </c>
      <c r="G557" s="40">
        <v>21620</v>
      </c>
      <c r="H557" s="11"/>
    </row>
    <row r="558" spans="1:8" ht="15">
      <c r="A558" s="12">
        <v>557</v>
      </c>
      <c r="B558" s="41" t="s">
        <v>1255</v>
      </c>
      <c r="C558" s="35" t="s">
        <v>1256</v>
      </c>
      <c r="D558" s="35" t="s">
        <v>119</v>
      </c>
      <c r="E558" s="35" t="s">
        <v>68</v>
      </c>
      <c r="F558" s="38" t="s">
        <v>11</v>
      </c>
      <c r="G558" s="40">
        <v>22283</v>
      </c>
      <c r="H558" s="11"/>
    </row>
    <row r="559" spans="1:8" ht="15">
      <c r="A559" s="12">
        <v>558</v>
      </c>
      <c r="B559" s="41" t="s">
        <v>1257</v>
      </c>
      <c r="C559" s="35" t="s">
        <v>1258</v>
      </c>
      <c r="D559" s="35" t="s">
        <v>447</v>
      </c>
      <c r="E559" s="35" t="s">
        <v>886</v>
      </c>
      <c r="F559" s="38" t="s">
        <v>11</v>
      </c>
      <c r="G559" s="40">
        <v>22106</v>
      </c>
      <c r="H559" s="11"/>
    </row>
    <row r="560" spans="1:8" ht="15">
      <c r="A560" s="12">
        <v>559</v>
      </c>
      <c r="B560" s="41" t="s">
        <v>1259</v>
      </c>
      <c r="C560" s="35" t="s">
        <v>1260</v>
      </c>
      <c r="D560" s="35" t="s">
        <v>44</v>
      </c>
      <c r="E560" s="35" t="s">
        <v>1194</v>
      </c>
      <c r="F560" s="38" t="s">
        <v>11</v>
      </c>
      <c r="G560" s="40">
        <v>22813</v>
      </c>
      <c r="H560" s="11"/>
    </row>
    <row r="561" spans="1:8" ht="15">
      <c r="A561" s="12">
        <v>560</v>
      </c>
      <c r="B561" s="41" t="s">
        <v>1261</v>
      </c>
      <c r="C561" s="35" t="s">
        <v>1262</v>
      </c>
      <c r="D561" s="35" t="s">
        <v>698</v>
      </c>
      <c r="E561" s="35" t="s">
        <v>826</v>
      </c>
      <c r="F561" s="38" t="s">
        <v>11</v>
      </c>
      <c r="G561" s="40">
        <v>22522</v>
      </c>
      <c r="H561" s="11"/>
    </row>
    <row r="562" spans="1:8" ht="15">
      <c r="A562" s="12">
        <v>561</v>
      </c>
      <c r="B562" s="41" t="s">
        <v>1263</v>
      </c>
      <c r="C562" s="35" t="s">
        <v>1264</v>
      </c>
      <c r="D562" s="35" t="s">
        <v>247</v>
      </c>
      <c r="E562" s="35" t="s">
        <v>18</v>
      </c>
      <c r="F562" s="38" t="s">
        <v>11</v>
      </c>
      <c r="G562" s="40">
        <v>22979</v>
      </c>
      <c r="H562" s="11"/>
    </row>
    <row r="563" spans="1:8" ht="15">
      <c r="A563" s="12">
        <v>562</v>
      </c>
      <c r="B563" s="41" t="s">
        <v>1266</v>
      </c>
      <c r="C563" s="35" t="s">
        <v>1267</v>
      </c>
      <c r="D563" s="35" t="s">
        <v>1265</v>
      </c>
      <c r="E563" s="35" t="s">
        <v>18</v>
      </c>
      <c r="F563" s="38" t="s">
        <v>11</v>
      </c>
      <c r="G563" s="40">
        <v>23431</v>
      </c>
      <c r="H563" s="11"/>
    </row>
    <row r="564" spans="1:8" ht="15">
      <c r="A564" s="12">
        <v>563</v>
      </c>
      <c r="B564" s="41" t="s">
        <v>1269</v>
      </c>
      <c r="C564" s="35" t="s">
        <v>1270</v>
      </c>
      <c r="D564" s="35" t="s">
        <v>1268</v>
      </c>
      <c r="E564" s="35" t="s">
        <v>18</v>
      </c>
      <c r="F564" s="38" t="s">
        <v>11</v>
      </c>
      <c r="G564" s="40">
        <v>23419</v>
      </c>
      <c r="H564" s="11"/>
    </row>
    <row r="565" spans="1:8" ht="15">
      <c r="A565" s="12">
        <v>564</v>
      </c>
      <c r="B565" s="41" t="s">
        <v>1271</v>
      </c>
      <c r="C565" s="35" t="s">
        <v>1272</v>
      </c>
      <c r="D565" s="35" t="s">
        <v>104</v>
      </c>
      <c r="E565" s="35" t="s">
        <v>33</v>
      </c>
      <c r="F565" s="38" t="s">
        <v>11</v>
      </c>
      <c r="G565" s="40">
        <v>22482</v>
      </c>
      <c r="H565" s="11"/>
    </row>
    <row r="566" spans="1:8" ht="15">
      <c r="A566" s="12">
        <v>565</v>
      </c>
      <c r="B566" s="41" t="s">
        <v>1273</v>
      </c>
      <c r="C566" s="35" t="s">
        <v>1274</v>
      </c>
      <c r="D566" s="35" t="s">
        <v>745</v>
      </c>
      <c r="E566" s="35" t="s">
        <v>422</v>
      </c>
      <c r="F566" s="38" t="s">
        <v>11</v>
      </c>
      <c r="G566" s="40">
        <v>21906</v>
      </c>
      <c r="H566" s="11"/>
    </row>
    <row r="567" spans="1:8" ht="15">
      <c r="A567" s="12">
        <v>566</v>
      </c>
      <c r="B567" s="41" t="s">
        <v>1275</v>
      </c>
      <c r="C567" s="35" t="s">
        <v>1276</v>
      </c>
      <c r="D567" s="35" t="s">
        <v>745</v>
      </c>
      <c r="E567" s="35" t="s">
        <v>826</v>
      </c>
      <c r="F567" s="38" t="s">
        <v>11</v>
      </c>
      <c r="G567" s="40">
        <v>23255</v>
      </c>
      <c r="H567" s="11"/>
    </row>
    <row r="568" spans="1:8" ht="15">
      <c r="A568" s="12">
        <v>567</v>
      </c>
      <c r="B568" s="41" t="s">
        <v>1277</v>
      </c>
      <c r="C568" s="35" t="s">
        <v>1278</v>
      </c>
      <c r="D568" s="35" t="s">
        <v>1137</v>
      </c>
      <c r="E568" s="35" t="s">
        <v>826</v>
      </c>
      <c r="F568" s="38" t="s">
        <v>11</v>
      </c>
      <c r="G568" s="40">
        <v>22848</v>
      </c>
      <c r="H568" s="11"/>
    </row>
    <row r="569" spans="1:8" ht="15">
      <c r="A569" s="12">
        <v>568</v>
      </c>
      <c r="B569" s="41" t="s">
        <v>1279</v>
      </c>
      <c r="C569" s="35" t="s">
        <v>1280</v>
      </c>
      <c r="D569" s="35" t="s">
        <v>25</v>
      </c>
      <c r="E569" s="35" t="s">
        <v>68</v>
      </c>
      <c r="F569" s="38" t="s">
        <v>11</v>
      </c>
      <c r="G569" s="40">
        <v>21291</v>
      </c>
      <c r="H569" s="11"/>
    </row>
    <row r="570" spans="1:8" ht="15">
      <c r="A570" s="12">
        <v>569</v>
      </c>
      <c r="B570" s="41" t="s">
        <v>1281</v>
      </c>
      <c r="C570" s="35" t="s">
        <v>1282</v>
      </c>
      <c r="D570" s="35" t="s">
        <v>220</v>
      </c>
      <c r="E570" s="35" t="s">
        <v>826</v>
      </c>
      <c r="F570" s="38" t="s">
        <v>11</v>
      </c>
      <c r="G570" s="40">
        <v>21109</v>
      </c>
      <c r="H570" s="11"/>
    </row>
    <row r="571" spans="1:8" ht="15">
      <c r="A571" s="12">
        <v>570</v>
      </c>
      <c r="B571" s="41" t="s">
        <v>1283</v>
      </c>
      <c r="C571" s="35" t="s">
        <v>1284</v>
      </c>
      <c r="D571" s="35" t="s">
        <v>220</v>
      </c>
      <c r="E571" s="35" t="s">
        <v>826</v>
      </c>
      <c r="F571" s="38" t="s">
        <v>11</v>
      </c>
      <c r="G571" s="40">
        <v>22751</v>
      </c>
      <c r="H571" s="11"/>
    </row>
    <row r="572" spans="1:8" ht="15">
      <c r="A572" s="12">
        <v>571</v>
      </c>
      <c r="B572" s="41" t="s">
        <v>1285</v>
      </c>
      <c r="C572" s="35" t="s">
        <v>1286</v>
      </c>
      <c r="D572" s="35" t="s">
        <v>220</v>
      </c>
      <c r="E572" s="35" t="s">
        <v>826</v>
      </c>
      <c r="F572" s="38" t="s">
        <v>11</v>
      </c>
      <c r="G572" s="40">
        <v>21947</v>
      </c>
      <c r="H572" s="11"/>
    </row>
    <row r="573" spans="1:8" ht="15">
      <c r="A573" s="12">
        <v>572</v>
      </c>
      <c r="B573" s="41" t="s">
        <v>1287</v>
      </c>
      <c r="C573" s="35" t="s">
        <v>1288</v>
      </c>
      <c r="D573" s="35" t="s">
        <v>227</v>
      </c>
      <c r="E573" s="35" t="s">
        <v>826</v>
      </c>
      <c r="F573" s="38" t="s">
        <v>11</v>
      </c>
      <c r="G573" s="40">
        <v>22238</v>
      </c>
      <c r="H573" s="11"/>
    </row>
    <row r="574" spans="1:8" ht="15">
      <c r="A574" s="12">
        <v>573</v>
      </c>
      <c r="B574" s="41" t="s">
        <v>1289</v>
      </c>
      <c r="C574" s="35" t="s">
        <v>1290</v>
      </c>
      <c r="D574" s="35" t="s">
        <v>595</v>
      </c>
      <c r="E574" s="35" t="s">
        <v>826</v>
      </c>
      <c r="F574" s="38" t="s">
        <v>11</v>
      </c>
      <c r="G574" s="40">
        <v>23417</v>
      </c>
      <c r="H574" s="11"/>
    </row>
    <row r="575" spans="1:8" ht="15">
      <c r="A575" s="12">
        <v>574</v>
      </c>
      <c r="B575" s="41" t="s">
        <v>1291</v>
      </c>
      <c r="C575" s="35" t="s">
        <v>1292</v>
      </c>
      <c r="D575" s="35" t="s">
        <v>615</v>
      </c>
      <c r="E575" s="35" t="s">
        <v>109</v>
      </c>
      <c r="F575" s="38" t="s">
        <v>11</v>
      </c>
      <c r="G575" s="40">
        <v>22064</v>
      </c>
      <c r="H575" s="11"/>
    </row>
    <row r="576" spans="1:8" ht="15">
      <c r="A576" s="12">
        <v>575</v>
      </c>
      <c r="B576" s="41" t="s">
        <v>1293</v>
      </c>
      <c r="C576" s="35" t="s">
        <v>1294</v>
      </c>
      <c r="D576" s="35" t="s">
        <v>720</v>
      </c>
      <c r="E576" s="35" t="s">
        <v>886</v>
      </c>
      <c r="F576" s="38" t="s">
        <v>11</v>
      </c>
      <c r="G576" s="40">
        <v>21612</v>
      </c>
      <c r="H576" s="11"/>
    </row>
    <row r="577" spans="1:8" ht="15">
      <c r="A577" s="12">
        <v>576</v>
      </c>
      <c r="B577" s="41" t="s">
        <v>1295</v>
      </c>
      <c r="C577" s="35" t="s">
        <v>1296</v>
      </c>
      <c r="D577" s="35" t="s">
        <v>34</v>
      </c>
      <c r="E577" s="35" t="s">
        <v>68</v>
      </c>
      <c r="F577" s="38" t="s">
        <v>11</v>
      </c>
      <c r="G577" s="40">
        <v>20721</v>
      </c>
      <c r="H577" s="11"/>
    </row>
    <row r="578" spans="1:8" ht="15">
      <c r="A578" s="12">
        <v>577</v>
      </c>
      <c r="B578" s="41" t="s">
        <v>1297</v>
      </c>
      <c r="C578" s="35" t="s">
        <v>1298</v>
      </c>
      <c r="D578" s="35" t="s">
        <v>606</v>
      </c>
      <c r="E578" s="35" t="s">
        <v>68</v>
      </c>
      <c r="F578" s="38" t="s">
        <v>11</v>
      </c>
      <c r="G578" s="40">
        <v>22017</v>
      </c>
      <c r="H578" s="11"/>
    </row>
    <row r="579" spans="1:8" ht="15">
      <c r="A579" s="12">
        <v>578</v>
      </c>
      <c r="B579" s="41" t="s">
        <v>1299</v>
      </c>
      <c r="C579" s="35" t="s">
        <v>1300</v>
      </c>
      <c r="D579" s="35" t="s">
        <v>606</v>
      </c>
      <c r="E579" s="35" t="s">
        <v>109</v>
      </c>
      <c r="F579" s="38" t="s">
        <v>11</v>
      </c>
      <c r="G579" s="40">
        <v>22248</v>
      </c>
      <c r="H579" s="11"/>
    </row>
    <row r="580" spans="1:8" ht="15">
      <c r="A580" s="12">
        <v>579</v>
      </c>
      <c r="B580" s="41" t="s">
        <v>1301</v>
      </c>
      <c r="C580" s="35" t="s">
        <v>1302</v>
      </c>
      <c r="D580" s="35" t="s">
        <v>278</v>
      </c>
      <c r="E580" s="35" t="s">
        <v>886</v>
      </c>
      <c r="F580" s="38" t="s">
        <v>11</v>
      </c>
      <c r="G580" s="40">
        <v>21372</v>
      </c>
      <c r="H580" s="11"/>
    </row>
    <row r="581" spans="1:8" ht="15">
      <c r="A581" s="12">
        <v>580</v>
      </c>
      <c r="B581" s="41" t="s">
        <v>1303</v>
      </c>
      <c r="C581" s="35" t="s">
        <v>1304</v>
      </c>
      <c r="D581" s="35" t="s">
        <v>7</v>
      </c>
      <c r="E581" s="35" t="s">
        <v>237</v>
      </c>
      <c r="F581" s="38" t="s">
        <v>11</v>
      </c>
      <c r="G581" s="40">
        <v>21571</v>
      </c>
      <c r="H581" s="11"/>
    </row>
    <row r="582" spans="1:8" ht="15">
      <c r="A582" s="12">
        <v>581</v>
      </c>
      <c r="B582" s="41" t="s">
        <v>1305</v>
      </c>
      <c r="C582" s="35" t="s">
        <v>1306</v>
      </c>
      <c r="D582" s="35" t="s">
        <v>7</v>
      </c>
      <c r="E582" s="35" t="s">
        <v>886</v>
      </c>
      <c r="F582" s="38" t="s">
        <v>11</v>
      </c>
      <c r="G582" s="40">
        <v>20965</v>
      </c>
      <c r="H582" s="11"/>
    </row>
    <row r="583" spans="1:8" ht="15">
      <c r="A583" s="12">
        <v>582</v>
      </c>
      <c r="B583" s="41" t="s">
        <v>1307</v>
      </c>
      <c r="C583" s="35" t="s">
        <v>1308</v>
      </c>
      <c r="D583" s="35" t="s">
        <v>136</v>
      </c>
      <c r="E583" s="35" t="s">
        <v>422</v>
      </c>
      <c r="F583" s="38" t="s">
        <v>11</v>
      </c>
      <c r="G583" s="40">
        <v>22549</v>
      </c>
      <c r="H583" s="11"/>
    </row>
    <row r="584" spans="1:8" ht="15">
      <c r="A584" s="12">
        <v>583</v>
      </c>
      <c r="B584" s="41" t="s">
        <v>1309</v>
      </c>
      <c r="C584" s="35" t="s">
        <v>1310</v>
      </c>
      <c r="D584" s="35" t="s">
        <v>203</v>
      </c>
      <c r="E584" s="35" t="s">
        <v>826</v>
      </c>
      <c r="F584" s="38" t="s">
        <v>11</v>
      </c>
      <c r="G584" s="40">
        <v>22061</v>
      </c>
      <c r="H584" s="11"/>
    </row>
    <row r="585" spans="1:8" ht="15">
      <c r="A585" s="12">
        <v>584</v>
      </c>
      <c r="B585" s="41" t="s">
        <v>1311</v>
      </c>
      <c r="C585" s="35" t="s">
        <v>1312</v>
      </c>
      <c r="D585" s="35" t="s">
        <v>580</v>
      </c>
      <c r="E585" s="35" t="s">
        <v>826</v>
      </c>
      <c r="F585" s="38" t="s">
        <v>11</v>
      </c>
      <c r="G585" s="40">
        <v>23181</v>
      </c>
      <c r="H585" s="11"/>
    </row>
    <row r="586" spans="1:8" ht="15">
      <c r="A586" s="12">
        <v>585</v>
      </c>
      <c r="B586" s="41" t="s">
        <v>1313</v>
      </c>
      <c r="C586" s="35" t="s">
        <v>1314</v>
      </c>
      <c r="D586" s="35" t="s">
        <v>484</v>
      </c>
      <c r="E586" s="35" t="s">
        <v>826</v>
      </c>
      <c r="F586" s="38" t="s">
        <v>11</v>
      </c>
      <c r="G586" s="40">
        <v>23326</v>
      </c>
      <c r="H586" s="11"/>
    </row>
    <row r="587" spans="1:8" ht="15">
      <c r="A587" s="12">
        <v>586</v>
      </c>
      <c r="B587" s="41" t="s">
        <v>1315</v>
      </c>
      <c r="C587" s="35" t="s">
        <v>1316</v>
      </c>
      <c r="D587" s="35" t="s">
        <v>497</v>
      </c>
      <c r="E587" s="35" t="s">
        <v>826</v>
      </c>
      <c r="F587" s="38" t="s">
        <v>11</v>
      </c>
      <c r="G587" s="40">
        <v>22893</v>
      </c>
      <c r="H587" s="11"/>
    </row>
    <row r="588" spans="1:8" ht="15">
      <c r="A588" s="12">
        <v>587</v>
      </c>
      <c r="B588" s="41" t="s">
        <v>1317</v>
      </c>
      <c r="C588" s="35" t="s">
        <v>1318</v>
      </c>
      <c r="D588" s="35" t="s">
        <v>84</v>
      </c>
      <c r="E588" s="35" t="s">
        <v>886</v>
      </c>
      <c r="F588" s="38" t="s">
        <v>11</v>
      </c>
      <c r="G588" s="40">
        <v>21018</v>
      </c>
      <c r="H588" s="11"/>
    </row>
    <row r="589" spans="1:8" ht="15">
      <c r="A589" s="12">
        <v>588</v>
      </c>
      <c r="B589" s="41" t="s">
        <v>1319</v>
      </c>
      <c r="C589" s="35" t="s">
        <v>1320</v>
      </c>
      <c r="D589" s="35" t="s">
        <v>203</v>
      </c>
      <c r="E589" s="35" t="s">
        <v>68</v>
      </c>
      <c r="F589" s="38" t="s">
        <v>11</v>
      </c>
      <c r="G589" s="40">
        <v>21346</v>
      </c>
      <c r="H589" s="11"/>
    </row>
    <row r="590" spans="1:8" ht="15">
      <c r="A590" s="12">
        <v>589</v>
      </c>
      <c r="B590" s="41" t="s">
        <v>1321</v>
      </c>
      <c r="C590" s="35" t="s">
        <v>1322</v>
      </c>
      <c r="D590" s="35" t="s">
        <v>745</v>
      </c>
      <c r="E590" s="35" t="s">
        <v>826</v>
      </c>
      <c r="F590" s="38" t="s">
        <v>11</v>
      </c>
      <c r="G590" s="40">
        <v>21492</v>
      </c>
      <c r="H590" s="11"/>
    </row>
    <row r="591" spans="1:8" ht="15">
      <c r="A591" s="12">
        <v>590</v>
      </c>
      <c r="B591" s="41" t="s">
        <v>1323</v>
      </c>
      <c r="C591" s="35" t="s">
        <v>1324</v>
      </c>
      <c r="D591" s="35" t="s">
        <v>247</v>
      </c>
      <c r="E591" s="35" t="s">
        <v>826</v>
      </c>
      <c r="F591" s="38" t="s">
        <v>11</v>
      </c>
      <c r="G591" s="40">
        <v>21295</v>
      </c>
      <c r="H591" s="11"/>
    </row>
    <row r="592" spans="1:8" ht="15">
      <c r="A592" s="12">
        <v>591</v>
      </c>
      <c r="B592" s="41" t="s">
        <v>1325</v>
      </c>
      <c r="C592" s="35" t="s">
        <v>1326</v>
      </c>
      <c r="D592" s="35" t="s">
        <v>247</v>
      </c>
      <c r="E592" s="35" t="s">
        <v>826</v>
      </c>
      <c r="F592" s="38" t="s">
        <v>11</v>
      </c>
      <c r="G592" s="40">
        <v>22719</v>
      </c>
      <c r="H592" s="11"/>
    </row>
    <row r="593" spans="1:8" ht="15">
      <c r="A593" s="12">
        <v>592</v>
      </c>
      <c r="B593" s="41" t="s">
        <v>1328</v>
      </c>
      <c r="C593" s="35" t="s">
        <v>1329</v>
      </c>
      <c r="D593" s="35" t="s">
        <v>1327</v>
      </c>
      <c r="E593" s="35" t="s">
        <v>826</v>
      </c>
      <c r="F593" s="38" t="s">
        <v>11</v>
      </c>
      <c r="G593" s="40">
        <v>21040</v>
      </c>
      <c r="H593" s="11"/>
    </row>
    <row r="594" spans="1:8" ht="15">
      <c r="A594" s="12">
        <v>593</v>
      </c>
      <c r="B594" s="41" t="s">
        <v>1330</v>
      </c>
      <c r="C594" s="35" t="s">
        <v>1331</v>
      </c>
      <c r="D594" s="35" t="s">
        <v>1327</v>
      </c>
      <c r="E594" s="35" t="s">
        <v>826</v>
      </c>
      <c r="F594" s="38" t="s">
        <v>11</v>
      </c>
      <c r="G594" s="40">
        <v>23498</v>
      </c>
      <c r="H594" s="11"/>
    </row>
    <row r="595" spans="1:8" ht="15">
      <c r="A595" s="12">
        <v>594</v>
      </c>
      <c r="B595" s="41" t="s">
        <v>1332</v>
      </c>
      <c r="C595" s="35" t="s">
        <v>1333</v>
      </c>
      <c r="D595" s="35" t="s">
        <v>1327</v>
      </c>
      <c r="E595" s="35" t="s">
        <v>826</v>
      </c>
      <c r="F595" s="38" t="s">
        <v>11</v>
      </c>
      <c r="G595" s="40">
        <v>23395</v>
      </c>
      <c r="H595" s="11"/>
    </row>
    <row r="596" spans="1:8" ht="15">
      <c r="A596" s="12">
        <v>595</v>
      </c>
      <c r="B596" s="41" t="s">
        <v>1334</v>
      </c>
      <c r="C596" s="35" t="s">
        <v>1335</v>
      </c>
      <c r="D596" s="35" t="s">
        <v>203</v>
      </c>
      <c r="E596" s="35" t="s">
        <v>826</v>
      </c>
      <c r="F596" s="38" t="s">
        <v>11</v>
      </c>
      <c r="G596" s="40">
        <v>21878</v>
      </c>
      <c r="H596" s="11"/>
    </row>
    <row r="597" spans="1:8" ht="15">
      <c r="A597" s="12">
        <v>596</v>
      </c>
      <c r="B597" s="41" t="s">
        <v>1336</v>
      </c>
      <c r="C597" s="35" t="s">
        <v>1337</v>
      </c>
      <c r="D597" s="35" t="s">
        <v>740</v>
      </c>
      <c r="E597" s="35" t="s">
        <v>237</v>
      </c>
      <c r="F597" s="38" t="s">
        <v>11</v>
      </c>
      <c r="G597" s="40">
        <v>22546</v>
      </c>
      <c r="H597" s="11"/>
    </row>
    <row r="598" spans="1:8" ht="15">
      <c r="A598" s="12">
        <v>597</v>
      </c>
      <c r="B598" s="41" t="s">
        <v>1338</v>
      </c>
      <c r="C598" s="35" t="s">
        <v>1339</v>
      </c>
      <c r="D598" s="35" t="s">
        <v>740</v>
      </c>
      <c r="E598" s="35" t="s">
        <v>18</v>
      </c>
      <c r="F598" s="38" t="s">
        <v>11</v>
      </c>
      <c r="G598" s="40">
        <v>21119</v>
      </c>
      <c r="H598" s="11"/>
    </row>
    <row r="599" spans="1:8" ht="15">
      <c r="A599" s="12">
        <v>598</v>
      </c>
      <c r="B599" s="41" t="s">
        <v>1340</v>
      </c>
      <c r="C599" s="35" t="s">
        <v>1341</v>
      </c>
      <c r="D599" s="35" t="s">
        <v>524</v>
      </c>
      <c r="E599" s="35" t="s">
        <v>826</v>
      </c>
      <c r="F599" s="38" t="s">
        <v>11</v>
      </c>
      <c r="G599" s="40">
        <v>22100</v>
      </c>
      <c r="H599" s="11"/>
    </row>
    <row r="600" spans="1:8" ht="15">
      <c r="A600" s="12">
        <v>599</v>
      </c>
      <c r="B600" s="41" t="s">
        <v>1342</v>
      </c>
      <c r="C600" s="35" t="s">
        <v>1343</v>
      </c>
      <c r="D600" s="35" t="s">
        <v>89</v>
      </c>
      <c r="E600" s="35" t="s">
        <v>826</v>
      </c>
      <c r="F600" s="38" t="s">
        <v>11</v>
      </c>
      <c r="G600" s="40">
        <v>20628</v>
      </c>
      <c r="H600" s="11"/>
    </row>
    <row r="601" spans="1:8" ht="15">
      <c r="A601" s="12">
        <v>600</v>
      </c>
      <c r="B601" s="41" t="s">
        <v>1344</v>
      </c>
      <c r="C601" s="35" t="s">
        <v>1345</v>
      </c>
      <c r="D601" s="35" t="s">
        <v>661</v>
      </c>
      <c r="E601" s="35" t="s">
        <v>826</v>
      </c>
      <c r="F601" s="38" t="s">
        <v>11</v>
      </c>
      <c r="G601" s="40">
        <v>22595</v>
      </c>
      <c r="H601" s="11"/>
    </row>
    <row r="602" spans="1:8" ht="15">
      <c r="A602" s="12">
        <v>601</v>
      </c>
      <c r="B602" s="41" t="s">
        <v>1346</v>
      </c>
      <c r="C602" s="35" t="s">
        <v>1347</v>
      </c>
      <c r="D602" s="35" t="s">
        <v>661</v>
      </c>
      <c r="E602" s="35" t="s">
        <v>826</v>
      </c>
      <c r="F602" s="38" t="s">
        <v>11</v>
      </c>
      <c r="G602" s="40">
        <v>22170</v>
      </c>
      <c r="H602" s="11"/>
    </row>
    <row r="603" spans="1:8" ht="15">
      <c r="A603" s="12">
        <v>602</v>
      </c>
      <c r="B603" s="41" t="s">
        <v>1348</v>
      </c>
      <c r="C603" s="35" t="s">
        <v>1349</v>
      </c>
      <c r="D603" s="35" t="s">
        <v>661</v>
      </c>
      <c r="E603" s="35" t="s">
        <v>826</v>
      </c>
      <c r="F603" s="38" t="s">
        <v>11</v>
      </c>
      <c r="G603" s="40">
        <v>21964</v>
      </c>
      <c r="H603" s="11"/>
    </row>
    <row r="604" spans="1:8" ht="15">
      <c r="A604" s="12">
        <v>603</v>
      </c>
      <c r="B604" s="41" t="s">
        <v>1350</v>
      </c>
      <c r="C604" s="35" t="s">
        <v>1351</v>
      </c>
      <c r="D604" s="35" t="s">
        <v>661</v>
      </c>
      <c r="E604" s="35" t="s">
        <v>886</v>
      </c>
      <c r="F604" s="38" t="s">
        <v>11</v>
      </c>
      <c r="G604" s="40">
        <v>22312</v>
      </c>
      <c r="H604" s="11"/>
    </row>
    <row r="605" spans="1:8" ht="15">
      <c r="A605" s="12">
        <v>604</v>
      </c>
      <c r="B605" s="41" t="s">
        <v>1352</v>
      </c>
      <c r="C605" s="35" t="s">
        <v>1353</v>
      </c>
      <c r="D605" s="35" t="s">
        <v>661</v>
      </c>
      <c r="E605" s="35" t="s">
        <v>886</v>
      </c>
      <c r="F605" s="38" t="s">
        <v>11</v>
      </c>
      <c r="G605" s="40">
        <v>21438</v>
      </c>
      <c r="H605" s="11"/>
    </row>
    <row r="606" spans="1:8" ht="15">
      <c r="A606" s="12">
        <v>605</v>
      </c>
      <c r="B606" s="41" t="s">
        <v>1354</v>
      </c>
      <c r="C606" s="35" t="s">
        <v>1355</v>
      </c>
      <c r="D606" s="35" t="s">
        <v>661</v>
      </c>
      <c r="E606" s="35" t="s">
        <v>826</v>
      </c>
      <c r="F606" s="38" t="s">
        <v>11</v>
      </c>
      <c r="G606" s="40">
        <v>22528</v>
      </c>
      <c r="H606" s="11"/>
    </row>
    <row r="607" spans="1:8" ht="15">
      <c r="A607" s="12">
        <v>606</v>
      </c>
      <c r="B607" s="41" t="s">
        <v>1356</v>
      </c>
      <c r="C607" s="35" t="s">
        <v>1357</v>
      </c>
      <c r="D607" s="35" t="s">
        <v>290</v>
      </c>
      <c r="E607" s="35" t="s">
        <v>826</v>
      </c>
      <c r="F607" s="38" t="s">
        <v>11</v>
      </c>
      <c r="G607" s="40">
        <v>23090</v>
      </c>
      <c r="H607" s="11"/>
    </row>
    <row r="608" spans="1:8" ht="15">
      <c r="A608" s="12">
        <v>607</v>
      </c>
      <c r="B608" s="41" t="s">
        <v>1358</v>
      </c>
      <c r="C608" s="35" t="s">
        <v>1359</v>
      </c>
      <c r="D608" s="35" t="s">
        <v>290</v>
      </c>
      <c r="E608" s="35" t="s">
        <v>826</v>
      </c>
      <c r="F608" s="38" t="s">
        <v>11</v>
      </c>
      <c r="G608" s="40">
        <v>21955</v>
      </c>
      <c r="H608" s="11"/>
    </row>
    <row r="609" spans="1:8" ht="15">
      <c r="A609" s="12">
        <v>608</v>
      </c>
      <c r="B609" s="41" t="s">
        <v>1360</v>
      </c>
      <c r="C609" s="35" t="s">
        <v>1361</v>
      </c>
      <c r="D609" s="35" t="s">
        <v>323</v>
      </c>
      <c r="E609" s="35" t="s">
        <v>21</v>
      </c>
      <c r="F609" s="38" t="s">
        <v>11</v>
      </c>
      <c r="G609" s="40">
        <v>20955</v>
      </c>
      <c r="H609" s="11"/>
    </row>
    <row r="610" spans="1:8" ht="15">
      <c r="A610" s="12">
        <v>609</v>
      </c>
      <c r="B610" s="41" t="s">
        <v>1362</v>
      </c>
      <c r="C610" s="35" t="s">
        <v>1363</v>
      </c>
      <c r="D610" s="35" t="s">
        <v>323</v>
      </c>
      <c r="E610" s="35" t="s">
        <v>21</v>
      </c>
      <c r="F610" s="38" t="s">
        <v>11</v>
      </c>
      <c r="G610" s="40">
        <v>21294</v>
      </c>
      <c r="H610" s="11"/>
    </row>
    <row r="611" spans="1:8" ht="15">
      <c r="A611" s="12">
        <v>610</v>
      </c>
      <c r="B611" s="41" t="s">
        <v>1364</v>
      </c>
      <c r="C611" s="35" t="s">
        <v>1365</v>
      </c>
      <c r="D611" s="35" t="s">
        <v>284</v>
      </c>
      <c r="E611" s="35" t="s">
        <v>1022</v>
      </c>
      <c r="F611" s="38" t="s">
        <v>11</v>
      </c>
      <c r="G611" s="40">
        <v>23025</v>
      </c>
      <c r="H611" s="11"/>
    </row>
    <row r="612" spans="1:8" ht="15">
      <c r="A612" s="12">
        <v>611</v>
      </c>
      <c r="B612" s="41" t="s">
        <v>1366</v>
      </c>
      <c r="C612" s="35" t="s">
        <v>1367</v>
      </c>
      <c r="D612" s="35" t="s">
        <v>7</v>
      </c>
      <c r="E612" s="35" t="s">
        <v>18</v>
      </c>
      <c r="F612" s="38" t="s">
        <v>11</v>
      </c>
      <c r="G612" s="40">
        <v>22540</v>
      </c>
      <c r="H612" s="11"/>
    </row>
    <row r="613" spans="1:8" ht="15">
      <c r="A613" s="12">
        <v>612</v>
      </c>
      <c r="B613" s="41" t="s">
        <v>1368</v>
      </c>
      <c r="C613" s="35" t="s">
        <v>1369</v>
      </c>
      <c r="D613" s="35" t="s">
        <v>711</v>
      </c>
      <c r="E613" s="35" t="s">
        <v>826</v>
      </c>
      <c r="F613" s="38" t="s">
        <v>11</v>
      </c>
      <c r="G613" s="40">
        <v>23013</v>
      </c>
      <c r="H613" s="11"/>
    </row>
    <row r="614" spans="1:8" ht="15">
      <c r="A614" s="12">
        <v>613</v>
      </c>
      <c r="B614" s="41" t="s">
        <v>1370</v>
      </c>
      <c r="C614" s="35" t="s">
        <v>1371</v>
      </c>
      <c r="D614" s="35" t="s">
        <v>698</v>
      </c>
      <c r="E614" s="35" t="s">
        <v>18</v>
      </c>
      <c r="F614" s="38" t="s">
        <v>11</v>
      </c>
      <c r="G614" s="40">
        <v>22135</v>
      </c>
      <c r="H614" s="11"/>
    </row>
    <row r="615" spans="1:8" ht="15">
      <c r="A615" s="12">
        <v>614</v>
      </c>
      <c r="B615" s="41" t="s">
        <v>1372</v>
      </c>
      <c r="C615" s="35" t="s">
        <v>1373</v>
      </c>
      <c r="D615" s="35" t="s">
        <v>914</v>
      </c>
      <c r="E615" s="35" t="s">
        <v>10</v>
      </c>
      <c r="F615" s="38" t="s">
        <v>11</v>
      </c>
      <c r="G615" s="40">
        <v>23017</v>
      </c>
      <c r="H615" s="11"/>
    </row>
    <row r="616" spans="1:8" ht="15">
      <c r="A616" s="12">
        <v>615</v>
      </c>
      <c r="B616" s="41" t="s">
        <v>1374</v>
      </c>
      <c r="C616" s="35" t="s">
        <v>1375</v>
      </c>
      <c r="D616" s="35" t="s">
        <v>50</v>
      </c>
      <c r="E616" s="35" t="s">
        <v>33</v>
      </c>
      <c r="F616" s="38" t="s">
        <v>11</v>
      </c>
      <c r="G616" s="40">
        <v>22928</v>
      </c>
      <c r="H616" s="11"/>
    </row>
    <row r="617" spans="1:8" ht="15">
      <c r="A617" s="12">
        <v>616</v>
      </c>
      <c r="B617" s="41" t="s">
        <v>1376</v>
      </c>
      <c r="C617" s="35" t="s">
        <v>1377</v>
      </c>
      <c r="D617" s="35" t="s">
        <v>165</v>
      </c>
      <c r="E617" s="35" t="s">
        <v>10</v>
      </c>
      <c r="F617" s="38" t="s">
        <v>11</v>
      </c>
      <c r="G617" s="40">
        <v>21867</v>
      </c>
      <c r="H617" s="11"/>
    </row>
    <row r="618" spans="1:8" ht="15">
      <c r="A618" s="12">
        <v>617</v>
      </c>
      <c r="B618" s="41" t="s">
        <v>1378</v>
      </c>
      <c r="C618" s="35" t="s">
        <v>1379</v>
      </c>
      <c r="D618" s="35" t="s">
        <v>125</v>
      </c>
      <c r="E618" s="35" t="s">
        <v>33</v>
      </c>
      <c r="F618" s="38" t="s">
        <v>11</v>
      </c>
      <c r="G618" s="40">
        <v>23542</v>
      </c>
      <c r="H618" s="11"/>
    </row>
    <row r="619" spans="1:8" ht="15">
      <c r="A619" s="12">
        <v>618</v>
      </c>
      <c r="B619" s="41" t="s">
        <v>1380</v>
      </c>
      <c r="C619" s="35" t="s">
        <v>1381</v>
      </c>
      <c r="D619" s="35" t="s">
        <v>40</v>
      </c>
      <c r="E619" s="35" t="s">
        <v>422</v>
      </c>
      <c r="F619" s="38" t="s">
        <v>11</v>
      </c>
      <c r="G619" s="40">
        <v>21959</v>
      </c>
      <c r="H619" s="11"/>
    </row>
    <row r="620" spans="1:8" ht="15">
      <c r="A620" s="12">
        <v>619</v>
      </c>
      <c r="B620" s="41" t="s">
        <v>1382</v>
      </c>
      <c r="C620" s="35" t="s">
        <v>1383</v>
      </c>
      <c r="D620" s="35" t="s">
        <v>203</v>
      </c>
      <c r="E620" s="35" t="s">
        <v>10</v>
      </c>
      <c r="F620" s="38" t="s">
        <v>11</v>
      </c>
      <c r="G620" s="40">
        <v>23198</v>
      </c>
      <c r="H620" s="11"/>
    </row>
    <row r="621" spans="1:8" ht="15">
      <c r="A621" s="12">
        <v>620</v>
      </c>
      <c r="B621" s="41" t="s">
        <v>1384</v>
      </c>
      <c r="C621" s="35" t="s">
        <v>1385</v>
      </c>
      <c r="D621" s="35" t="s">
        <v>328</v>
      </c>
      <c r="E621" s="35" t="s">
        <v>10</v>
      </c>
      <c r="F621" s="38" t="s">
        <v>11</v>
      </c>
      <c r="G621" s="40">
        <v>23186</v>
      </c>
      <c r="H621" s="11"/>
    </row>
    <row r="622" spans="1:8" ht="15">
      <c r="A622" s="12">
        <v>621</v>
      </c>
      <c r="B622" s="41" t="s">
        <v>1386</v>
      </c>
      <c r="C622" s="35" t="s">
        <v>1387</v>
      </c>
      <c r="D622" s="35" t="s">
        <v>668</v>
      </c>
      <c r="E622" s="35" t="s">
        <v>33</v>
      </c>
      <c r="F622" s="38" t="s">
        <v>11</v>
      </c>
      <c r="G622" s="40">
        <v>22282</v>
      </c>
      <c r="H622" s="11"/>
    </row>
    <row r="623" spans="1:8" ht="15">
      <c r="A623" s="12">
        <v>622</v>
      </c>
      <c r="B623" s="41" t="s">
        <v>1388</v>
      </c>
      <c r="C623" s="35" t="s">
        <v>1389</v>
      </c>
      <c r="D623" s="35" t="s">
        <v>965</v>
      </c>
      <c r="E623" s="35" t="s">
        <v>10</v>
      </c>
      <c r="F623" s="38" t="s">
        <v>11</v>
      </c>
      <c r="G623" s="40">
        <v>21004</v>
      </c>
      <c r="H623" s="11"/>
    </row>
    <row r="624" spans="1:8" ht="15">
      <c r="A624" s="12">
        <v>623</v>
      </c>
      <c r="B624" s="41" t="s">
        <v>1390</v>
      </c>
      <c r="C624" s="35" t="s">
        <v>1391</v>
      </c>
      <c r="D624" s="35" t="s">
        <v>174</v>
      </c>
      <c r="E624" s="35" t="s">
        <v>21</v>
      </c>
      <c r="F624" s="38" t="s">
        <v>11</v>
      </c>
      <c r="G624" s="40">
        <v>22556</v>
      </c>
      <c r="H624" s="11"/>
    </row>
    <row r="625" spans="1:8" ht="15">
      <c r="A625" s="12">
        <v>624</v>
      </c>
      <c r="B625" s="41" t="s">
        <v>1392</v>
      </c>
      <c r="C625" s="35" t="s">
        <v>1393</v>
      </c>
      <c r="D625" s="35" t="s">
        <v>171</v>
      </c>
      <c r="E625" s="35" t="s">
        <v>10</v>
      </c>
      <c r="F625" s="38" t="s">
        <v>11</v>
      </c>
      <c r="G625" s="40">
        <v>22126</v>
      </c>
      <c r="H625" s="11"/>
    </row>
    <row r="626" spans="1:8" ht="15">
      <c r="A626" s="12">
        <v>625</v>
      </c>
      <c r="B626" s="41" t="s">
        <v>1394</v>
      </c>
      <c r="C626" s="35" t="s">
        <v>1395</v>
      </c>
      <c r="D626" s="35" t="s">
        <v>195</v>
      </c>
      <c r="E626" s="35" t="s">
        <v>21</v>
      </c>
      <c r="F626" s="38" t="s">
        <v>11</v>
      </c>
      <c r="G626" s="40">
        <v>23561</v>
      </c>
      <c r="H626" s="11"/>
    </row>
    <row r="627" spans="1:8" ht="15">
      <c r="A627" s="12">
        <v>626</v>
      </c>
      <c r="B627" s="41" t="s">
        <v>1396</v>
      </c>
      <c r="C627" s="35" t="s">
        <v>1397</v>
      </c>
      <c r="D627" s="35" t="s">
        <v>914</v>
      </c>
      <c r="E627" s="35" t="s">
        <v>10</v>
      </c>
      <c r="F627" s="38" t="s">
        <v>11</v>
      </c>
      <c r="G627" s="40">
        <v>20821</v>
      </c>
      <c r="H627" s="11"/>
    </row>
    <row r="628" spans="1:8" ht="15">
      <c r="A628" s="12">
        <v>627</v>
      </c>
      <c r="B628" s="41" t="s">
        <v>1398</v>
      </c>
      <c r="C628" s="35" t="s">
        <v>1399</v>
      </c>
      <c r="D628" s="35" t="s">
        <v>656</v>
      </c>
      <c r="E628" s="35" t="s">
        <v>53</v>
      </c>
      <c r="F628" s="38" t="s">
        <v>11</v>
      </c>
      <c r="G628" s="40">
        <v>20658</v>
      </c>
      <c r="H628" s="11"/>
    </row>
    <row r="629" spans="1:8" ht="15">
      <c r="A629" s="12">
        <v>628</v>
      </c>
      <c r="B629" s="41" t="s">
        <v>1400</v>
      </c>
      <c r="C629" s="35" t="s">
        <v>1401</v>
      </c>
      <c r="D629" s="35" t="s">
        <v>203</v>
      </c>
      <c r="E629" s="35" t="s">
        <v>10</v>
      </c>
      <c r="F629" s="38" t="s">
        <v>11</v>
      </c>
      <c r="G629" s="40">
        <v>21652</v>
      </c>
      <c r="H629" s="11"/>
    </row>
    <row r="630" spans="1:8" ht="15">
      <c r="A630" s="12">
        <v>629</v>
      </c>
      <c r="B630" s="41" t="s">
        <v>1402</v>
      </c>
      <c r="C630" s="35" t="s">
        <v>1403</v>
      </c>
      <c r="D630" s="35" t="s">
        <v>180</v>
      </c>
      <c r="E630" s="35" t="s">
        <v>72</v>
      </c>
      <c r="F630" s="38" t="s">
        <v>11</v>
      </c>
      <c r="G630" s="40">
        <v>23095</v>
      </c>
      <c r="H630" s="11"/>
    </row>
    <row r="631" spans="1:8" ht="15">
      <c r="A631" s="12">
        <v>630</v>
      </c>
      <c r="B631" s="41" t="s">
        <v>1404</v>
      </c>
      <c r="C631" s="35" t="s">
        <v>1405</v>
      </c>
      <c r="D631" s="35" t="s">
        <v>171</v>
      </c>
      <c r="E631" s="35" t="s">
        <v>237</v>
      </c>
      <c r="F631" s="38" t="s">
        <v>11</v>
      </c>
      <c r="G631" s="40">
        <v>21736</v>
      </c>
      <c r="H631" s="11"/>
    </row>
    <row r="632" spans="1:8" ht="15">
      <c r="A632" s="12">
        <v>631</v>
      </c>
      <c r="B632" s="41" t="s">
        <v>1406</v>
      </c>
      <c r="C632" s="35" t="s">
        <v>1407</v>
      </c>
      <c r="D632" s="35" t="s">
        <v>40</v>
      </c>
      <c r="E632" s="35" t="s">
        <v>18</v>
      </c>
      <c r="F632" s="38" t="s">
        <v>11</v>
      </c>
      <c r="G632" s="40">
        <v>22371</v>
      </c>
      <c r="H632" s="11"/>
    </row>
    <row r="633" spans="1:8" ht="15">
      <c r="A633" s="12">
        <v>632</v>
      </c>
      <c r="B633" s="41" t="s">
        <v>1408</v>
      </c>
      <c r="C633" s="35" t="s">
        <v>1409</v>
      </c>
      <c r="D633" s="35" t="s">
        <v>75</v>
      </c>
      <c r="E633" s="35" t="s">
        <v>18</v>
      </c>
      <c r="F633" s="38" t="s">
        <v>11</v>
      </c>
      <c r="G633" s="40">
        <v>22466</v>
      </c>
      <c r="H633" s="11"/>
    </row>
    <row r="634" spans="1:8" ht="15">
      <c r="A634" s="12">
        <v>633</v>
      </c>
      <c r="B634" s="41" t="s">
        <v>1410</v>
      </c>
      <c r="C634" s="35" t="s">
        <v>1411</v>
      </c>
      <c r="D634" s="35" t="s">
        <v>104</v>
      </c>
      <c r="E634" s="35" t="s">
        <v>21</v>
      </c>
      <c r="F634" s="38" t="s">
        <v>11</v>
      </c>
      <c r="G634" s="40">
        <v>22118</v>
      </c>
      <c r="H634" s="11"/>
    </row>
    <row r="635" spans="1:8" ht="15">
      <c r="A635" s="12">
        <v>634</v>
      </c>
      <c r="B635" s="41" t="s">
        <v>1412</v>
      </c>
      <c r="C635" s="35" t="s">
        <v>1413</v>
      </c>
      <c r="D635" s="35" t="s">
        <v>185</v>
      </c>
      <c r="E635" s="35" t="s">
        <v>826</v>
      </c>
      <c r="F635" s="38" t="s">
        <v>11</v>
      </c>
      <c r="G635" s="40">
        <v>21169</v>
      </c>
      <c r="H635" s="11"/>
    </row>
    <row r="636" spans="1:8" ht="15">
      <c r="A636" s="12">
        <v>635</v>
      </c>
      <c r="B636" s="41" t="s">
        <v>1414</v>
      </c>
      <c r="C636" s="35" t="s">
        <v>1415</v>
      </c>
      <c r="D636" s="35" t="s">
        <v>185</v>
      </c>
      <c r="E636" s="35" t="s">
        <v>826</v>
      </c>
      <c r="F636" s="38" t="s">
        <v>11</v>
      </c>
      <c r="G636" s="40">
        <v>20723</v>
      </c>
      <c r="H636" s="11"/>
    </row>
    <row r="637" spans="1:8" ht="15">
      <c r="A637" s="12">
        <v>636</v>
      </c>
      <c r="B637" s="41" t="s">
        <v>1416</v>
      </c>
      <c r="C637" s="35" t="s">
        <v>1417</v>
      </c>
      <c r="D637" s="35" t="s">
        <v>133</v>
      </c>
      <c r="E637" s="35" t="s">
        <v>21</v>
      </c>
      <c r="F637" s="38" t="s">
        <v>11</v>
      </c>
      <c r="G637" s="40">
        <v>23238</v>
      </c>
      <c r="H637" s="11"/>
    </row>
    <row r="638" spans="1:8" ht="15">
      <c r="A638" s="12">
        <v>637</v>
      </c>
      <c r="B638" s="41" t="s">
        <v>1418</v>
      </c>
      <c r="C638" s="35" t="s">
        <v>1419</v>
      </c>
      <c r="D638" s="35" t="s">
        <v>203</v>
      </c>
      <c r="E638" s="35" t="s">
        <v>826</v>
      </c>
      <c r="F638" s="38" t="s">
        <v>11</v>
      </c>
      <c r="G638" s="40">
        <v>23550</v>
      </c>
      <c r="H638" s="11"/>
    </row>
    <row r="639" spans="1:8" ht="15">
      <c r="A639" s="12">
        <v>638</v>
      </c>
      <c r="B639" s="41" t="s">
        <v>1420</v>
      </c>
      <c r="C639" s="35" t="s">
        <v>1421</v>
      </c>
      <c r="D639" s="35" t="s">
        <v>165</v>
      </c>
      <c r="E639" s="35" t="s">
        <v>33</v>
      </c>
      <c r="F639" s="38" t="s">
        <v>1422</v>
      </c>
      <c r="G639" s="40">
        <v>18282</v>
      </c>
      <c r="H639" s="11"/>
    </row>
    <row r="640" spans="1:8" ht="15">
      <c r="A640" s="12">
        <v>639</v>
      </c>
      <c r="B640" s="41" t="s">
        <v>1423</v>
      </c>
      <c r="C640" s="35" t="s">
        <v>1424</v>
      </c>
      <c r="D640" s="35" t="s">
        <v>84</v>
      </c>
      <c r="E640" s="35" t="s">
        <v>10</v>
      </c>
      <c r="F640" s="38" t="s">
        <v>1422</v>
      </c>
      <c r="G640" s="40">
        <v>19628</v>
      </c>
      <c r="H640" s="11"/>
    </row>
    <row r="641" spans="1:8" ht="15">
      <c r="A641" s="12">
        <v>640</v>
      </c>
      <c r="B641" s="41" t="s">
        <v>1425</v>
      </c>
      <c r="C641" s="35" t="s">
        <v>1426</v>
      </c>
      <c r="D641" s="35" t="s">
        <v>30</v>
      </c>
      <c r="E641" s="35" t="s">
        <v>33</v>
      </c>
      <c r="F641" s="38" t="s">
        <v>1422</v>
      </c>
      <c r="G641" s="40">
        <v>18436</v>
      </c>
      <c r="H641" s="11"/>
    </row>
    <row r="642" spans="1:8" ht="15">
      <c r="A642" s="12">
        <v>641</v>
      </c>
      <c r="B642" s="41" t="s">
        <v>1427</v>
      </c>
      <c r="C642" s="35" t="s">
        <v>1428</v>
      </c>
      <c r="D642" s="35" t="s">
        <v>7</v>
      </c>
      <c r="E642" s="35" t="s">
        <v>21</v>
      </c>
      <c r="F642" s="38" t="s">
        <v>1422</v>
      </c>
      <c r="G642" s="40">
        <v>19842</v>
      </c>
      <c r="H642" s="11"/>
    </row>
    <row r="643" spans="1:8" ht="15">
      <c r="A643" s="12">
        <v>642</v>
      </c>
      <c r="B643" s="41" t="s">
        <v>1429</v>
      </c>
      <c r="C643" s="35" t="s">
        <v>1430</v>
      </c>
      <c r="D643" s="35" t="s">
        <v>165</v>
      </c>
      <c r="E643" s="35" t="s">
        <v>33</v>
      </c>
      <c r="F643" s="38" t="s">
        <v>1422</v>
      </c>
      <c r="G643" s="40">
        <v>19264</v>
      </c>
      <c r="H643" s="11"/>
    </row>
    <row r="644" spans="1:8" ht="15">
      <c r="A644" s="12">
        <v>643</v>
      </c>
      <c r="B644" s="41" t="s">
        <v>1431</v>
      </c>
      <c r="C644" s="35" t="s">
        <v>1432</v>
      </c>
      <c r="D644" s="35" t="s">
        <v>37</v>
      </c>
      <c r="E644" s="35" t="s">
        <v>21</v>
      </c>
      <c r="F644" s="38" t="s">
        <v>1422</v>
      </c>
      <c r="G644" s="40">
        <v>18764</v>
      </c>
      <c r="H644" s="11"/>
    </row>
    <row r="645" spans="1:8" ht="15">
      <c r="A645" s="12">
        <v>644</v>
      </c>
      <c r="B645" s="41" t="s">
        <v>1433</v>
      </c>
      <c r="C645" s="35" t="s">
        <v>1434</v>
      </c>
      <c r="D645" s="35" t="s">
        <v>30</v>
      </c>
      <c r="E645" s="35" t="s">
        <v>10</v>
      </c>
      <c r="F645" s="38" t="s">
        <v>1422</v>
      </c>
      <c r="G645" s="40">
        <v>20153</v>
      </c>
      <c r="H645" s="11"/>
    </row>
    <row r="646" spans="1:8" ht="15">
      <c r="A646" s="12">
        <v>645</v>
      </c>
      <c r="B646" s="41" t="s">
        <v>1435</v>
      </c>
      <c r="C646" s="35" t="s">
        <v>1436</v>
      </c>
      <c r="D646" s="35" t="s">
        <v>165</v>
      </c>
      <c r="E646" s="35" t="s">
        <v>109</v>
      </c>
      <c r="F646" s="38" t="s">
        <v>1422</v>
      </c>
      <c r="G646" s="40">
        <v>20208</v>
      </c>
      <c r="H646" s="11"/>
    </row>
    <row r="647" spans="1:8" ht="15">
      <c r="A647" s="12">
        <v>646</v>
      </c>
      <c r="B647" s="41" t="s">
        <v>1437</v>
      </c>
      <c r="C647" s="35" t="s">
        <v>1438</v>
      </c>
      <c r="D647" s="35" t="s">
        <v>595</v>
      </c>
      <c r="E647" s="35" t="s">
        <v>10</v>
      </c>
      <c r="F647" s="38" t="s">
        <v>1422</v>
      </c>
      <c r="G647" s="40">
        <v>19785</v>
      </c>
      <c r="H647" s="11"/>
    </row>
    <row r="648" spans="1:8" ht="15">
      <c r="A648" s="12">
        <v>647</v>
      </c>
      <c r="B648" s="41" t="s">
        <v>1439</v>
      </c>
      <c r="C648" s="35" t="s">
        <v>1440</v>
      </c>
      <c r="D648" s="35" t="s">
        <v>40</v>
      </c>
      <c r="E648" s="35" t="s">
        <v>33</v>
      </c>
      <c r="F648" s="38" t="s">
        <v>1422</v>
      </c>
      <c r="G648" s="40">
        <v>18671</v>
      </c>
      <c r="H648" s="11"/>
    </row>
    <row r="649" spans="1:8" ht="15">
      <c r="A649" s="12">
        <v>648</v>
      </c>
      <c r="B649" s="41" t="s">
        <v>1441</v>
      </c>
      <c r="C649" s="35" t="s">
        <v>1442</v>
      </c>
      <c r="D649" s="35" t="s">
        <v>506</v>
      </c>
      <c r="E649" s="35" t="s">
        <v>33</v>
      </c>
      <c r="F649" s="38" t="s">
        <v>1422</v>
      </c>
      <c r="G649" s="40">
        <v>18968</v>
      </c>
      <c r="H649" s="11"/>
    </row>
    <row r="650" spans="1:8" ht="15">
      <c r="A650" s="12">
        <v>649</v>
      </c>
      <c r="B650" s="41" t="s">
        <v>1443</v>
      </c>
      <c r="C650" s="35" t="s">
        <v>1444</v>
      </c>
      <c r="D650" s="35" t="s">
        <v>506</v>
      </c>
      <c r="E650" s="35" t="s">
        <v>10</v>
      </c>
      <c r="F650" s="38" t="s">
        <v>1422</v>
      </c>
      <c r="G650" s="40">
        <v>18455</v>
      </c>
      <c r="H650" s="11"/>
    </row>
    <row r="651" spans="1:8" ht="15">
      <c r="A651" s="12">
        <v>650</v>
      </c>
      <c r="B651" s="41" t="s">
        <v>1445</v>
      </c>
      <c r="C651" s="35" t="s">
        <v>1446</v>
      </c>
      <c r="D651" s="35" t="s">
        <v>1189</v>
      </c>
      <c r="E651" s="35" t="s">
        <v>18</v>
      </c>
      <c r="F651" s="38" t="s">
        <v>1422</v>
      </c>
      <c r="G651" s="40">
        <v>20172</v>
      </c>
      <c r="H651" s="11"/>
    </row>
    <row r="652" spans="1:8" ht="15">
      <c r="A652" s="12">
        <v>651</v>
      </c>
      <c r="B652" s="41" t="s">
        <v>1447</v>
      </c>
      <c r="C652" s="35" t="s">
        <v>1448</v>
      </c>
      <c r="D652" s="35" t="s">
        <v>146</v>
      </c>
      <c r="E652" s="35" t="s">
        <v>10</v>
      </c>
      <c r="F652" s="38" t="s">
        <v>1422</v>
      </c>
      <c r="G652" s="40">
        <v>19771</v>
      </c>
      <c r="H652" s="11"/>
    </row>
    <row r="653" spans="1:8" ht="15">
      <c r="A653" s="12">
        <v>652</v>
      </c>
      <c r="B653" s="41" t="s">
        <v>1449</v>
      </c>
      <c r="C653" s="35" t="s">
        <v>1450</v>
      </c>
      <c r="D653" s="35" t="s">
        <v>50</v>
      </c>
      <c r="E653" s="35" t="s">
        <v>53</v>
      </c>
      <c r="F653" s="38" t="s">
        <v>1422</v>
      </c>
      <c r="G653" s="40">
        <v>19877</v>
      </c>
      <c r="H653" s="11"/>
    </row>
    <row r="654" spans="1:8" ht="15">
      <c r="A654" s="12">
        <v>653</v>
      </c>
      <c r="B654" s="41" t="s">
        <v>1451</v>
      </c>
      <c r="C654" s="35" t="s">
        <v>1452</v>
      </c>
      <c r="D654" s="35" t="s">
        <v>50</v>
      </c>
      <c r="E654" s="35" t="s">
        <v>53</v>
      </c>
      <c r="F654" s="38" t="s">
        <v>1422</v>
      </c>
      <c r="G654" s="40">
        <v>19877</v>
      </c>
      <c r="H654" s="11"/>
    </row>
    <row r="655" spans="1:8" ht="15">
      <c r="A655" s="12">
        <v>654</v>
      </c>
      <c r="B655" s="41" t="s">
        <v>1453</v>
      </c>
      <c r="C655" s="35" t="s">
        <v>1454</v>
      </c>
      <c r="D655" s="35" t="s">
        <v>50</v>
      </c>
      <c r="E655" s="35" t="s">
        <v>10</v>
      </c>
      <c r="F655" s="38" t="s">
        <v>1422</v>
      </c>
      <c r="G655" s="40">
        <v>19738</v>
      </c>
      <c r="H655" s="11"/>
    </row>
    <row r="656" spans="1:8" ht="15">
      <c r="A656" s="12">
        <v>655</v>
      </c>
      <c r="B656" s="41" t="s">
        <v>1455</v>
      </c>
      <c r="C656" s="35" t="s">
        <v>1456</v>
      </c>
      <c r="D656" s="35" t="s">
        <v>40</v>
      </c>
      <c r="E656" s="35" t="s">
        <v>43</v>
      </c>
      <c r="F656" s="38" t="s">
        <v>1422</v>
      </c>
      <c r="G656" s="40">
        <v>19911</v>
      </c>
      <c r="H656" s="11"/>
    </row>
    <row r="657" spans="1:8" ht="15">
      <c r="A657" s="12">
        <v>656</v>
      </c>
      <c r="B657" s="41" t="s">
        <v>1457</v>
      </c>
      <c r="C657" s="35" t="s">
        <v>1458</v>
      </c>
      <c r="D657" s="35" t="s">
        <v>50</v>
      </c>
      <c r="E657" s="35" t="s">
        <v>33</v>
      </c>
      <c r="F657" s="38" t="s">
        <v>1422</v>
      </c>
      <c r="G657" s="40">
        <v>19137</v>
      </c>
      <c r="H657" s="11"/>
    </row>
    <row r="658" spans="1:8" ht="15">
      <c r="A658" s="12">
        <v>657</v>
      </c>
      <c r="B658" s="41" t="s">
        <v>1459</v>
      </c>
      <c r="C658" s="35" t="s">
        <v>1460</v>
      </c>
      <c r="D658" s="35" t="s">
        <v>75</v>
      </c>
      <c r="E658" s="35" t="s">
        <v>33</v>
      </c>
      <c r="F658" s="38" t="s">
        <v>1422</v>
      </c>
      <c r="G658" s="40">
        <v>18087</v>
      </c>
      <c r="H658" s="11"/>
    </row>
    <row r="659" spans="1:8" ht="15">
      <c r="A659" s="12">
        <v>658</v>
      </c>
      <c r="B659" s="41" t="s">
        <v>1462</v>
      </c>
      <c r="C659" s="35" t="s">
        <v>1463</v>
      </c>
      <c r="D659" s="35" t="s">
        <v>1461</v>
      </c>
      <c r="E659" s="35" t="s">
        <v>21</v>
      </c>
      <c r="F659" s="38" t="s">
        <v>1422</v>
      </c>
      <c r="G659" s="40">
        <v>19225</v>
      </c>
      <c r="H659" s="11"/>
    </row>
    <row r="660" spans="1:8" ht="15">
      <c r="A660" s="12">
        <v>659</v>
      </c>
      <c r="B660" s="41" t="s">
        <v>1464</v>
      </c>
      <c r="C660" s="35" t="s">
        <v>1465</v>
      </c>
      <c r="D660" s="35" t="s">
        <v>84</v>
      </c>
      <c r="E660" s="35" t="s">
        <v>33</v>
      </c>
      <c r="F660" s="38" t="s">
        <v>1422</v>
      </c>
      <c r="G660" s="40">
        <v>18325</v>
      </c>
      <c r="H660" s="11"/>
    </row>
    <row r="661" spans="1:8" ht="15">
      <c r="A661" s="12">
        <v>660</v>
      </c>
      <c r="B661" s="41" t="s">
        <v>1466</v>
      </c>
      <c r="C661" s="35" t="s">
        <v>1467</v>
      </c>
      <c r="D661" s="35" t="s">
        <v>89</v>
      </c>
      <c r="E661" s="35" t="s">
        <v>33</v>
      </c>
      <c r="F661" s="38" t="s">
        <v>1422</v>
      </c>
      <c r="G661" s="40">
        <v>20301</v>
      </c>
      <c r="H661" s="11"/>
    </row>
    <row r="662" spans="1:8" ht="15">
      <c r="A662" s="12">
        <v>661</v>
      </c>
      <c r="B662" s="41" t="s">
        <v>1468</v>
      </c>
      <c r="C662" s="35" t="s">
        <v>1469</v>
      </c>
      <c r="D662" s="35" t="s">
        <v>47</v>
      </c>
      <c r="E662" s="35" t="s">
        <v>10</v>
      </c>
      <c r="F662" s="38" t="s">
        <v>1422</v>
      </c>
      <c r="G662" s="40">
        <v>18478</v>
      </c>
      <c r="H662" s="11"/>
    </row>
    <row r="663" spans="1:8" ht="15">
      <c r="A663" s="12">
        <v>662</v>
      </c>
      <c r="B663" s="41" t="s">
        <v>1470</v>
      </c>
      <c r="C663" s="35" t="s">
        <v>1471</v>
      </c>
      <c r="D663" s="35" t="s">
        <v>89</v>
      </c>
      <c r="E663" s="35" t="s">
        <v>10</v>
      </c>
      <c r="F663" s="38" t="s">
        <v>1422</v>
      </c>
      <c r="G663" s="40">
        <v>18619</v>
      </c>
      <c r="H663" s="11"/>
    </row>
    <row r="664" spans="1:8" ht="15">
      <c r="A664" s="12">
        <v>663</v>
      </c>
      <c r="B664" s="41" t="s">
        <v>1472</v>
      </c>
      <c r="C664" s="35" t="s">
        <v>1473</v>
      </c>
      <c r="D664" s="35" t="s">
        <v>47</v>
      </c>
      <c r="E664" s="35" t="s">
        <v>33</v>
      </c>
      <c r="F664" s="38" t="s">
        <v>1422</v>
      </c>
      <c r="G664" s="40">
        <v>19786</v>
      </c>
      <c r="H664" s="11"/>
    </row>
    <row r="665" spans="1:8" ht="15">
      <c r="A665" s="12">
        <v>664</v>
      </c>
      <c r="B665" s="41" t="s">
        <v>1474</v>
      </c>
      <c r="C665" s="35" t="s">
        <v>1475</v>
      </c>
      <c r="D665" s="35" t="s">
        <v>47</v>
      </c>
      <c r="E665" s="35" t="s">
        <v>10</v>
      </c>
      <c r="F665" s="38" t="s">
        <v>1422</v>
      </c>
      <c r="G665" s="40">
        <v>18304</v>
      </c>
      <c r="H665" s="11"/>
    </row>
    <row r="666" spans="1:8" ht="15">
      <c r="A666" s="12">
        <v>665</v>
      </c>
      <c r="B666" s="41" t="s">
        <v>1476</v>
      </c>
      <c r="C666" s="35" t="s">
        <v>1477</v>
      </c>
      <c r="D666" s="35" t="s">
        <v>47</v>
      </c>
      <c r="E666" s="35" t="s">
        <v>33</v>
      </c>
      <c r="F666" s="38" t="s">
        <v>1422</v>
      </c>
      <c r="G666" s="40">
        <v>18885</v>
      </c>
      <c r="H666" s="11"/>
    </row>
    <row r="667" spans="1:8" ht="15">
      <c r="A667" s="12">
        <v>666</v>
      </c>
      <c r="B667" s="41" t="s">
        <v>1478</v>
      </c>
      <c r="C667" s="35" t="s">
        <v>1479</v>
      </c>
      <c r="D667" s="35" t="s">
        <v>47</v>
      </c>
      <c r="E667" s="35" t="s">
        <v>10</v>
      </c>
      <c r="F667" s="38" t="s">
        <v>1422</v>
      </c>
      <c r="G667" s="40">
        <v>18917</v>
      </c>
      <c r="H667" s="11"/>
    </row>
    <row r="668" spans="1:8" ht="15">
      <c r="A668" s="12">
        <v>667</v>
      </c>
      <c r="B668" s="41" t="s">
        <v>1480</v>
      </c>
      <c r="C668" s="35" t="s">
        <v>1481</v>
      </c>
      <c r="D668" s="35" t="s">
        <v>50</v>
      </c>
      <c r="E668" s="35" t="s">
        <v>10</v>
      </c>
      <c r="F668" s="38" t="s">
        <v>1422</v>
      </c>
      <c r="G668" s="40">
        <v>18163</v>
      </c>
      <c r="H668" s="11"/>
    </row>
    <row r="669" spans="1:8" ht="15">
      <c r="A669" s="12">
        <v>668</v>
      </c>
      <c r="B669" s="41" t="s">
        <v>1482</v>
      </c>
      <c r="C669" s="35" t="s">
        <v>1483</v>
      </c>
      <c r="D669" s="35" t="s">
        <v>914</v>
      </c>
      <c r="E669" s="35" t="s">
        <v>21</v>
      </c>
      <c r="F669" s="38" t="s">
        <v>1422</v>
      </c>
      <c r="G669" s="40">
        <v>19397</v>
      </c>
      <c r="H669" s="11"/>
    </row>
    <row r="670" spans="1:8" ht="15">
      <c r="A670" s="12">
        <v>669</v>
      </c>
      <c r="B670" s="41" t="s">
        <v>1484</v>
      </c>
      <c r="C670" s="35" t="s">
        <v>1485</v>
      </c>
      <c r="D670" s="35" t="s">
        <v>7</v>
      </c>
      <c r="E670" s="35" t="s">
        <v>10</v>
      </c>
      <c r="F670" s="38" t="s">
        <v>1422</v>
      </c>
      <c r="G670" s="40">
        <v>18351</v>
      </c>
      <c r="H670" s="11"/>
    </row>
    <row r="671" spans="1:8" ht="15">
      <c r="A671" s="12">
        <v>670</v>
      </c>
      <c r="B671" s="41" t="s">
        <v>1486</v>
      </c>
      <c r="C671" s="35" t="s">
        <v>1487</v>
      </c>
      <c r="D671" s="35" t="s">
        <v>7</v>
      </c>
      <c r="E671" s="35" t="s">
        <v>10</v>
      </c>
      <c r="F671" s="38" t="s">
        <v>1422</v>
      </c>
      <c r="G671" s="40">
        <v>19645</v>
      </c>
      <c r="H671" s="11"/>
    </row>
    <row r="672" spans="1:8" ht="15">
      <c r="A672" s="12">
        <v>671</v>
      </c>
      <c r="B672" s="41" t="s">
        <v>1488</v>
      </c>
      <c r="C672" s="35" t="s">
        <v>1489</v>
      </c>
      <c r="D672" s="35" t="s">
        <v>7</v>
      </c>
      <c r="E672" s="35" t="s">
        <v>10</v>
      </c>
      <c r="F672" s="38" t="s">
        <v>1422</v>
      </c>
      <c r="G672" s="40">
        <v>18485</v>
      </c>
      <c r="H672" s="11"/>
    </row>
    <row r="673" spans="1:8" ht="15">
      <c r="A673" s="12">
        <v>672</v>
      </c>
      <c r="B673" s="41" t="s">
        <v>1490</v>
      </c>
      <c r="C673" s="35" t="s">
        <v>1491</v>
      </c>
      <c r="D673" s="35" t="s">
        <v>136</v>
      </c>
      <c r="E673" s="35" t="s">
        <v>33</v>
      </c>
      <c r="F673" s="38" t="s">
        <v>1422</v>
      </c>
      <c r="G673" s="40">
        <v>20565</v>
      </c>
      <c r="H673" s="11"/>
    </row>
    <row r="674" spans="1:8" ht="15">
      <c r="A674" s="12">
        <v>673</v>
      </c>
      <c r="B674" s="41" t="s">
        <v>1492</v>
      </c>
      <c r="C674" s="35" t="s">
        <v>1493</v>
      </c>
      <c r="D674" s="35" t="s">
        <v>84</v>
      </c>
      <c r="E674" s="35" t="s">
        <v>33</v>
      </c>
      <c r="F674" s="38" t="s">
        <v>1422</v>
      </c>
      <c r="G674" s="40">
        <v>20601</v>
      </c>
      <c r="H674" s="11"/>
    </row>
    <row r="675" spans="1:8" ht="15">
      <c r="A675" s="12">
        <v>674</v>
      </c>
      <c r="B675" s="41" t="s">
        <v>1494</v>
      </c>
      <c r="C675" s="35" t="s">
        <v>1495</v>
      </c>
      <c r="D675" s="35" t="s">
        <v>37</v>
      </c>
      <c r="E675" s="35" t="s">
        <v>33</v>
      </c>
      <c r="F675" s="38" t="s">
        <v>1422</v>
      </c>
      <c r="G675" s="40">
        <v>18568</v>
      </c>
      <c r="H675" s="11"/>
    </row>
    <row r="676" spans="1:8" ht="15">
      <c r="A676" s="12">
        <v>675</v>
      </c>
      <c r="B676" s="41" t="s">
        <v>1496</v>
      </c>
      <c r="C676" s="35" t="s">
        <v>1497</v>
      </c>
      <c r="D676" s="35" t="s">
        <v>104</v>
      </c>
      <c r="E676" s="35" t="s">
        <v>21</v>
      </c>
      <c r="F676" s="38" t="s">
        <v>1422</v>
      </c>
      <c r="G676" s="40">
        <v>20317</v>
      </c>
      <c r="H676" s="11"/>
    </row>
    <row r="677" spans="1:8" ht="15">
      <c r="A677" s="12">
        <v>676</v>
      </c>
      <c r="B677" s="41" t="s">
        <v>1498</v>
      </c>
      <c r="C677" s="35" t="s">
        <v>1499</v>
      </c>
      <c r="D677" s="35" t="s">
        <v>104</v>
      </c>
      <c r="E677" s="35" t="s">
        <v>21</v>
      </c>
      <c r="F677" s="38" t="s">
        <v>1422</v>
      </c>
      <c r="G677" s="40">
        <v>18525</v>
      </c>
      <c r="H677" s="11"/>
    </row>
    <row r="678" spans="1:8" ht="15">
      <c r="A678" s="12">
        <v>677</v>
      </c>
      <c r="B678" s="41" t="s">
        <v>1500</v>
      </c>
      <c r="C678" s="35" t="s">
        <v>1501</v>
      </c>
      <c r="D678" s="35" t="s">
        <v>914</v>
      </c>
      <c r="E678" s="35" t="s">
        <v>10</v>
      </c>
      <c r="F678" s="38" t="s">
        <v>1422</v>
      </c>
      <c r="G678" s="40">
        <v>20003</v>
      </c>
      <c r="H678" s="11"/>
    </row>
    <row r="679" spans="1:8" ht="15">
      <c r="A679" s="12">
        <v>678</v>
      </c>
      <c r="B679" s="41" t="s">
        <v>1502</v>
      </c>
      <c r="C679" s="35" t="s">
        <v>1503</v>
      </c>
      <c r="D679" s="35" t="s">
        <v>58</v>
      </c>
      <c r="E679" s="35" t="s">
        <v>21</v>
      </c>
      <c r="F679" s="38" t="s">
        <v>1422</v>
      </c>
      <c r="G679" s="40">
        <v>18939</v>
      </c>
      <c r="H679" s="11"/>
    </row>
    <row r="680" spans="1:8" ht="15">
      <c r="A680" s="12">
        <v>679</v>
      </c>
      <c r="B680" s="41" t="s">
        <v>1504</v>
      </c>
      <c r="C680" s="35" t="s">
        <v>1505</v>
      </c>
      <c r="D680" s="35" t="s">
        <v>69</v>
      </c>
      <c r="E680" s="35" t="s">
        <v>21</v>
      </c>
      <c r="F680" s="38" t="s">
        <v>1422</v>
      </c>
      <c r="G680" s="40">
        <v>19148</v>
      </c>
      <c r="H680" s="11"/>
    </row>
    <row r="681" spans="1:8" ht="15">
      <c r="A681" s="12">
        <v>680</v>
      </c>
      <c r="B681" s="41" t="s">
        <v>1506</v>
      </c>
      <c r="C681" s="35" t="s">
        <v>1507</v>
      </c>
      <c r="D681" s="35" t="s">
        <v>112</v>
      </c>
      <c r="E681" s="35" t="s">
        <v>10</v>
      </c>
      <c r="F681" s="38" t="s">
        <v>1422</v>
      </c>
      <c r="G681" s="40">
        <v>18883</v>
      </c>
      <c r="H681" s="11"/>
    </row>
    <row r="682" spans="1:8" ht="15">
      <c r="A682" s="12">
        <v>681</v>
      </c>
      <c r="B682" s="41" t="s">
        <v>1508</v>
      </c>
      <c r="C682" s="35" t="s">
        <v>1509</v>
      </c>
      <c r="D682" s="35" t="s">
        <v>75</v>
      </c>
      <c r="E682" s="35" t="s">
        <v>10</v>
      </c>
      <c r="F682" s="38" t="s">
        <v>1422</v>
      </c>
      <c r="G682" s="40">
        <v>20345</v>
      </c>
      <c r="H682" s="11"/>
    </row>
    <row r="683" spans="1:8" ht="15">
      <c r="A683" s="12">
        <v>682</v>
      </c>
      <c r="B683" s="41" t="s">
        <v>1510</v>
      </c>
      <c r="C683" s="35" t="s">
        <v>1511</v>
      </c>
      <c r="D683" s="35" t="s">
        <v>125</v>
      </c>
      <c r="E683" s="35" t="s">
        <v>33</v>
      </c>
      <c r="F683" s="38" t="s">
        <v>1422</v>
      </c>
      <c r="G683" s="40">
        <v>18536</v>
      </c>
      <c r="H683" s="11"/>
    </row>
    <row r="684" spans="1:8" ht="15">
      <c r="A684" s="12">
        <v>683</v>
      </c>
      <c r="B684" s="41" t="s">
        <v>1512</v>
      </c>
      <c r="C684" s="35" t="s">
        <v>1513</v>
      </c>
      <c r="D684" s="35" t="s">
        <v>133</v>
      </c>
      <c r="E684" s="35" t="s">
        <v>33</v>
      </c>
      <c r="F684" s="38" t="s">
        <v>1422</v>
      </c>
      <c r="G684" s="40">
        <v>19981</v>
      </c>
      <c r="H684" s="11"/>
    </row>
    <row r="685" spans="1:8" ht="15">
      <c r="A685" s="12">
        <v>684</v>
      </c>
      <c r="B685" s="41" t="s">
        <v>1514</v>
      </c>
      <c r="C685" s="35" t="s">
        <v>1515</v>
      </c>
      <c r="D685" s="35" t="s">
        <v>69</v>
      </c>
      <c r="E685" s="35" t="s">
        <v>33</v>
      </c>
      <c r="F685" s="38" t="s">
        <v>1422</v>
      </c>
      <c r="G685" s="40">
        <v>18504</v>
      </c>
      <c r="H685" s="11"/>
    </row>
    <row r="686" spans="1:8" ht="15">
      <c r="A686" s="12">
        <v>685</v>
      </c>
      <c r="B686" s="41" t="s">
        <v>1516</v>
      </c>
      <c r="C686" s="35" t="s">
        <v>1517</v>
      </c>
      <c r="D686" s="35" t="s">
        <v>133</v>
      </c>
      <c r="E686" s="35" t="s">
        <v>422</v>
      </c>
      <c r="F686" s="38" t="s">
        <v>1422</v>
      </c>
      <c r="G686" s="40">
        <v>20381</v>
      </c>
      <c r="H686" s="11"/>
    </row>
    <row r="687" spans="1:8" ht="15">
      <c r="A687" s="12">
        <v>686</v>
      </c>
      <c r="B687" s="41" t="s">
        <v>1518</v>
      </c>
      <c r="C687" s="35" t="s">
        <v>1519</v>
      </c>
      <c r="D687" s="35" t="s">
        <v>1265</v>
      </c>
      <c r="E687" s="35" t="s">
        <v>21</v>
      </c>
      <c r="F687" s="38" t="s">
        <v>1422</v>
      </c>
      <c r="G687" s="40">
        <v>19670</v>
      </c>
      <c r="H687" s="11"/>
    </row>
    <row r="688" spans="1:8" ht="15">
      <c r="A688" s="12">
        <v>687</v>
      </c>
      <c r="B688" s="41" t="s">
        <v>1520</v>
      </c>
      <c r="C688" s="35" t="s">
        <v>1521</v>
      </c>
      <c r="D688" s="35" t="s">
        <v>473</v>
      </c>
      <c r="E688" s="35" t="s">
        <v>21</v>
      </c>
      <c r="F688" s="38" t="s">
        <v>1422</v>
      </c>
      <c r="G688" s="40">
        <v>20456</v>
      </c>
      <c r="H688" s="11"/>
    </row>
    <row r="689" spans="1:8" ht="15">
      <c r="A689" s="12">
        <v>688</v>
      </c>
      <c r="B689" s="41" t="s">
        <v>1522</v>
      </c>
      <c r="C689" s="35" t="s">
        <v>1523</v>
      </c>
      <c r="D689" s="35" t="s">
        <v>473</v>
      </c>
      <c r="E689" s="35" t="s">
        <v>10</v>
      </c>
      <c r="F689" s="38" t="s">
        <v>1422</v>
      </c>
      <c r="G689" s="40">
        <v>18568</v>
      </c>
      <c r="H689" s="11"/>
    </row>
    <row r="690" spans="1:8" ht="15">
      <c r="A690" s="12">
        <v>689</v>
      </c>
      <c r="B690" s="41" t="s">
        <v>1524</v>
      </c>
      <c r="C690" s="35" t="s">
        <v>1525</v>
      </c>
      <c r="D690" s="35" t="s">
        <v>473</v>
      </c>
      <c r="E690" s="35" t="s">
        <v>21</v>
      </c>
      <c r="F690" s="38" t="s">
        <v>1422</v>
      </c>
      <c r="G690" s="40">
        <v>18724</v>
      </c>
      <c r="H690" s="11"/>
    </row>
    <row r="691" spans="1:8" ht="15">
      <c r="A691" s="12">
        <v>690</v>
      </c>
      <c r="B691" s="41" t="s">
        <v>1526</v>
      </c>
      <c r="C691" s="35" t="s">
        <v>1527</v>
      </c>
      <c r="D691" s="35" t="s">
        <v>146</v>
      </c>
      <c r="E691" s="35" t="s">
        <v>10</v>
      </c>
      <c r="F691" s="38" t="s">
        <v>1422</v>
      </c>
      <c r="G691" s="40">
        <v>18943</v>
      </c>
      <c r="H691" s="11"/>
    </row>
    <row r="692" spans="1:8" ht="15">
      <c r="A692" s="12">
        <v>691</v>
      </c>
      <c r="B692" s="41" t="s">
        <v>1528</v>
      </c>
      <c r="C692" s="35" t="s">
        <v>1529</v>
      </c>
      <c r="D692" s="35" t="s">
        <v>149</v>
      </c>
      <c r="E692" s="35" t="s">
        <v>33</v>
      </c>
      <c r="F692" s="38" t="s">
        <v>1422</v>
      </c>
      <c r="G692" s="40">
        <v>20555</v>
      </c>
      <c r="H692" s="11"/>
    </row>
    <row r="693" spans="1:8" ht="15">
      <c r="A693" s="12">
        <v>692</v>
      </c>
      <c r="B693" s="41" t="s">
        <v>1530</v>
      </c>
      <c r="C693" s="35" t="s">
        <v>1531</v>
      </c>
      <c r="D693" s="35" t="s">
        <v>149</v>
      </c>
      <c r="E693" s="35" t="s">
        <v>10</v>
      </c>
      <c r="F693" s="38" t="s">
        <v>1422</v>
      </c>
      <c r="G693" s="40">
        <v>20229</v>
      </c>
      <c r="H693" s="11"/>
    </row>
    <row r="694" spans="1:8" ht="15">
      <c r="A694" s="12">
        <v>693</v>
      </c>
      <c r="B694" s="41" t="s">
        <v>1532</v>
      </c>
      <c r="C694" s="35" t="s">
        <v>1533</v>
      </c>
      <c r="D694" s="35" t="s">
        <v>125</v>
      </c>
      <c r="E694" s="35" t="s">
        <v>21</v>
      </c>
      <c r="F694" s="38" t="s">
        <v>1422</v>
      </c>
      <c r="G694" s="40">
        <v>18491</v>
      </c>
      <c r="H694" s="11"/>
    </row>
    <row r="695" spans="1:8" ht="15">
      <c r="A695" s="12">
        <v>694</v>
      </c>
      <c r="B695" s="41" t="s">
        <v>1534</v>
      </c>
      <c r="C695" s="35" t="s">
        <v>1535</v>
      </c>
      <c r="D695" s="35" t="s">
        <v>720</v>
      </c>
      <c r="E695" s="35" t="s">
        <v>21</v>
      </c>
      <c r="F695" s="38" t="s">
        <v>1422</v>
      </c>
      <c r="G695" s="40">
        <v>18658</v>
      </c>
      <c r="H695" s="11"/>
    </row>
    <row r="696" spans="1:8" ht="15">
      <c r="A696" s="12">
        <v>695</v>
      </c>
      <c r="B696" s="41" t="s">
        <v>1536</v>
      </c>
      <c r="C696" s="35" t="s">
        <v>1537</v>
      </c>
      <c r="D696" s="35" t="s">
        <v>720</v>
      </c>
      <c r="E696" s="35" t="s">
        <v>10</v>
      </c>
      <c r="F696" s="38" t="s">
        <v>1422</v>
      </c>
      <c r="G696" s="40">
        <v>19654</v>
      </c>
      <c r="H696" s="11"/>
    </row>
    <row r="697" spans="1:8" ht="15">
      <c r="A697" s="12">
        <v>696</v>
      </c>
      <c r="B697" s="41" t="s">
        <v>1538</v>
      </c>
      <c r="C697" s="35" t="s">
        <v>1539</v>
      </c>
      <c r="D697" s="35" t="s">
        <v>970</v>
      </c>
      <c r="E697" s="35" t="s">
        <v>10</v>
      </c>
      <c r="F697" s="38" t="s">
        <v>1422</v>
      </c>
      <c r="G697" s="40">
        <v>19729</v>
      </c>
      <c r="H697" s="11"/>
    </row>
    <row r="698" spans="1:8" ht="15">
      <c r="A698" s="12">
        <v>697</v>
      </c>
      <c r="B698" s="41" t="s">
        <v>1540</v>
      </c>
      <c r="C698" s="35" t="s">
        <v>1541</v>
      </c>
      <c r="D698" s="35" t="s">
        <v>149</v>
      </c>
      <c r="E698" s="35" t="s">
        <v>21</v>
      </c>
      <c r="F698" s="38" t="s">
        <v>1422</v>
      </c>
      <c r="G698" s="40">
        <v>19036</v>
      </c>
      <c r="H698" s="11"/>
    </row>
    <row r="699" spans="1:8" ht="15">
      <c r="A699" s="12">
        <v>698</v>
      </c>
      <c r="B699" s="41" t="s">
        <v>1542</v>
      </c>
      <c r="C699" s="35" t="s">
        <v>1543</v>
      </c>
      <c r="D699" s="35" t="s">
        <v>50</v>
      </c>
      <c r="E699" s="35" t="s">
        <v>10</v>
      </c>
      <c r="F699" s="38" t="s">
        <v>1422</v>
      </c>
      <c r="G699" s="40">
        <v>19640</v>
      </c>
      <c r="H699" s="11"/>
    </row>
    <row r="700" spans="1:8" ht="15">
      <c r="A700" s="12">
        <v>699</v>
      </c>
      <c r="B700" s="41" t="s">
        <v>1544</v>
      </c>
      <c r="C700" s="35" t="s">
        <v>1545</v>
      </c>
      <c r="D700" s="35" t="s">
        <v>165</v>
      </c>
      <c r="E700" s="35" t="s">
        <v>33</v>
      </c>
      <c r="F700" s="38" t="s">
        <v>1422</v>
      </c>
      <c r="G700" s="40">
        <v>19958</v>
      </c>
      <c r="H700" s="11"/>
    </row>
    <row r="701" spans="1:8" ht="15">
      <c r="A701" s="12">
        <v>700</v>
      </c>
      <c r="B701" s="41" t="s">
        <v>1546</v>
      </c>
      <c r="C701" s="35" t="s">
        <v>1547</v>
      </c>
      <c r="D701" s="35" t="s">
        <v>47</v>
      </c>
      <c r="E701" s="35" t="s">
        <v>33</v>
      </c>
      <c r="F701" s="38" t="s">
        <v>1422</v>
      </c>
      <c r="G701" s="40">
        <v>20095</v>
      </c>
      <c r="H701" s="11"/>
    </row>
    <row r="702" spans="1:8" ht="15">
      <c r="A702" s="12">
        <v>701</v>
      </c>
      <c r="B702" s="41" t="s">
        <v>1548</v>
      </c>
      <c r="C702" s="35" t="s">
        <v>1549</v>
      </c>
      <c r="D702" s="35" t="s">
        <v>50</v>
      </c>
      <c r="E702" s="35" t="s">
        <v>33</v>
      </c>
      <c r="F702" s="38" t="s">
        <v>1422</v>
      </c>
      <c r="G702" s="40">
        <v>18394</v>
      </c>
      <c r="H702" s="11"/>
    </row>
    <row r="703" spans="1:8" ht="15">
      <c r="A703" s="12">
        <v>702</v>
      </c>
      <c r="B703" s="41" t="s">
        <v>1550</v>
      </c>
      <c r="C703" s="35" t="s">
        <v>1551</v>
      </c>
      <c r="D703" s="35" t="s">
        <v>58</v>
      </c>
      <c r="E703" s="35" t="s">
        <v>53</v>
      </c>
      <c r="F703" s="38" t="s">
        <v>1422</v>
      </c>
      <c r="G703" s="40">
        <v>19014</v>
      </c>
      <c r="H703" s="11"/>
    </row>
    <row r="704" spans="1:8" ht="15">
      <c r="A704" s="12">
        <v>703</v>
      </c>
      <c r="B704" s="41" t="s">
        <v>1552</v>
      </c>
      <c r="C704" s="35" t="s">
        <v>1553</v>
      </c>
      <c r="D704" s="35" t="s">
        <v>1265</v>
      </c>
      <c r="E704" s="35" t="s">
        <v>10</v>
      </c>
      <c r="F704" s="38" t="s">
        <v>1422</v>
      </c>
      <c r="G704" s="40">
        <v>20152</v>
      </c>
      <c r="H704" s="11"/>
    </row>
    <row r="705" spans="1:8" ht="15">
      <c r="A705" s="12">
        <v>704</v>
      </c>
      <c r="B705" s="41" t="s">
        <v>1554</v>
      </c>
      <c r="C705" s="35" t="s">
        <v>1555</v>
      </c>
      <c r="D705" s="35" t="s">
        <v>376</v>
      </c>
      <c r="E705" s="35" t="s">
        <v>33</v>
      </c>
      <c r="F705" s="38" t="s">
        <v>1422</v>
      </c>
      <c r="G705" s="40">
        <v>18255</v>
      </c>
      <c r="H705" s="11"/>
    </row>
    <row r="706" spans="1:8" ht="15">
      <c r="A706" s="12">
        <v>705</v>
      </c>
      <c r="B706" s="41" t="s">
        <v>1556</v>
      </c>
      <c r="C706" s="35" t="s">
        <v>1557</v>
      </c>
      <c r="D706" s="35" t="s">
        <v>168</v>
      </c>
      <c r="E706" s="35" t="s">
        <v>10</v>
      </c>
      <c r="F706" s="38" t="s">
        <v>1422</v>
      </c>
      <c r="G706" s="40">
        <v>19946</v>
      </c>
      <c r="H706" s="11"/>
    </row>
    <row r="707" spans="1:8" ht="15">
      <c r="A707" s="12">
        <v>706</v>
      </c>
      <c r="B707" s="41" t="s">
        <v>1558</v>
      </c>
      <c r="C707" s="35" t="s">
        <v>1559</v>
      </c>
      <c r="D707" s="35" t="s">
        <v>168</v>
      </c>
      <c r="E707" s="35" t="s">
        <v>21</v>
      </c>
      <c r="F707" s="38" t="s">
        <v>1422</v>
      </c>
      <c r="G707" s="40">
        <v>18787</v>
      </c>
      <c r="H707" s="11"/>
    </row>
    <row r="708" spans="1:8" ht="15">
      <c r="A708" s="12">
        <v>707</v>
      </c>
      <c r="B708" s="41" t="s">
        <v>1560</v>
      </c>
      <c r="C708" s="35" t="s">
        <v>1561</v>
      </c>
      <c r="D708" s="35" t="s">
        <v>50</v>
      </c>
      <c r="E708" s="35" t="s">
        <v>10</v>
      </c>
      <c r="F708" s="38" t="s">
        <v>1422</v>
      </c>
      <c r="G708" s="40">
        <v>18484</v>
      </c>
      <c r="H708" s="11"/>
    </row>
    <row r="709" spans="1:8" ht="15">
      <c r="A709" s="12">
        <v>708</v>
      </c>
      <c r="B709" s="41" t="s">
        <v>1562</v>
      </c>
      <c r="C709" s="35" t="s">
        <v>1563</v>
      </c>
      <c r="D709" s="35" t="s">
        <v>50</v>
      </c>
      <c r="E709" s="35" t="s">
        <v>10</v>
      </c>
      <c r="F709" s="38" t="s">
        <v>1422</v>
      </c>
      <c r="G709" s="40">
        <v>20294</v>
      </c>
      <c r="H709" s="11"/>
    </row>
    <row r="710" spans="1:8" ht="15">
      <c r="A710" s="12">
        <v>709</v>
      </c>
      <c r="B710" s="41" t="s">
        <v>1564</v>
      </c>
      <c r="C710" s="35" t="s">
        <v>1565</v>
      </c>
      <c r="D710" s="35" t="s">
        <v>50</v>
      </c>
      <c r="E710" s="35" t="s">
        <v>18</v>
      </c>
      <c r="F710" s="38" t="s">
        <v>1422</v>
      </c>
      <c r="G710" s="40">
        <v>18836</v>
      </c>
      <c r="H710" s="11"/>
    </row>
    <row r="711" spans="1:8" ht="15">
      <c r="A711" s="12">
        <v>710</v>
      </c>
      <c r="B711" s="41" t="s">
        <v>1566</v>
      </c>
      <c r="C711" s="35" t="s">
        <v>1567</v>
      </c>
      <c r="D711" s="35" t="s">
        <v>50</v>
      </c>
      <c r="E711" s="35" t="s">
        <v>33</v>
      </c>
      <c r="F711" s="38" t="s">
        <v>1422</v>
      </c>
      <c r="G711" s="40">
        <v>18342</v>
      </c>
      <c r="H711" s="11"/>
    </row>
    <row r="712" spans="1:8" ht="15">
      <c r="A712" s="12">
        <v>711</v>
      </c>
      <c r="B712" s="41" t="s">
        <v>1568</v>
      </c>
      <c r="C712" s="35" t="s">
        <v>1569</v>
      </c>
      <c r="D712" s="35" t="s">
        <v>50</v>
      </c>
      <c r="E712" s="35" t="s">
        <v>21</v>
      </c>
      <c r="F712" s="38" t="s">
        <v>1422</v>
      </c>
      <c r="G712" s="40">
        <v>19389</v>
      </c>
      <c r="H712" s="11"/>
    </row>
    <row r="713" spans="1:8" ht="15">
      <c r="A713" s="12">
        <v>712</v>
      </c>
      <c r="B713" s="41" t="s">
        <v>1570</v>
      </c>
      <c r="C713" s="35" t="s">
        <v>1571</v>
      </c>
      <c r="D713" s="35" t="s">
        <v>484</v>
      </c>
      <c r="E713" s="35" t="s">
        <v>21</v>
      </c>
      <c r="F713" s="38" t="s">
        <v>1422</v>
      </c>
      <c r="G713" s="40">
        <v>18922</v>
      </c>
      <c r="H713" s="11"/>
    </row>
    <row r="714" spans="1:8" ht="15">
      <c r="A714" s="12">
        <v>713</v>
      </c>
      <c r="B714" s="41" t="s">
        <v>1572</v>
      </c>
      <c r="C714" s="35" t="s">
        <v>1573</v>
      </c>
      <c r="D714" s="35" t="s">
        <v>484</v>
      </c>
      <c r="E714" s="35" t="s">
        <v>21</v>
      </c>
      <c r="F714" s="38" t="s">
        <v>1422</v>
      </c>
      <c r="G714" s="40">
        <v>19467</v>
      </c>
      <c r="H714" s="11"/>
    </row>
    <row r="715" spans="1:8" ht="15">
      <c r="A715" s="12">
        <v>714</v>
      </c>
      <c r="B715" s="41" t="s">
        <v>1574</v>
      </c>
      <c r="C715" s="35" t="s">
        <v>1575</v>
      </c>
      <c r="D715" s="35" t="s">
        <v>914</v>
      </c>
      <c r="E715" s="35" t="s">
        <v>10</v>
      </c>
      <c r="F715" s="38" t="s">
        <v>1422</v>
      </c>
      <c r="G715" s="40">
        <v>19405</v>
      </c>
      <c r="H715" s="11"/>
    </row>
    <row r="716" spans="1:8" ht="15">
      <c r="A716" s="12">
        <v>715</v>
      </c>
      <c r="B716" s="41" t="s">
        <v>1576</v>
      </c>
      <c r="C716" s="35" t="s">
        <v>1577</v>
      </c>
      <c r="D716" s="35" t="s">
        <v>484</v>
      </c>
      <c r="E716" s="35" t="s">
        <v>21</v>
      </c>
      <c r="F716" s="38" t="s">
        <v>1422</v>
      </c>
      <c r="G716" s="40">
        <v>20424</v>
      </c>
      <c r="H716" s="11"/>
    </row>
    <row r="717" spans="1:8" ht="15">
      <c r="A717" s="12">
        <v>716</v>
      </c>
      <c r="B717" s="41" t="s">
        <v>1578</v>
      </c>
      <c r="C717" s="35" t="s">
        <v>1579</v>
      </c>
      <c r="D717" s="35" t="s">
        <v>47</v>
      </c>
      <c r="E717" s="35" t="s">
        <v>10</v>
      </c>
      <c r="F717" s="38" t="s">
        <v>1422</v>
      </c>
      <c r="G717" s="40">
        <v>18904</v>
      </c>
      <c r="H717" s="11"/>
    </row>
    <row r="718" spans="1:8" ht="15">
      <c r="A718" s="12">
        <v>717</v>
      </c>
      <c r="B718" s="41" t="s">
        <v>1580</v>
      </c>
      <c r="C718" s="35" t="s">
        <v>1581</v>
      </c>
      <c r="D718" s="35" t="s">
        <v>177</v>
      </c>
      <c r="E718" s="35" t="s">
        <v>10</v>
      </c>
      <c r="F718" s="38" t="s">
        <v>1422</v>
      </c>
      <c r="G718" s="40">
        <v>18640</v>
      </c>
      <c r="H718" s="11"/>
    </row>
    <row r="719" spans="1:8" ht="15">
      <c r="A719" s="12">
        <v>718</v>
      </c>
      <c r="B719" s="41" t="s">
        <v>1582</v>
      </c>
      <c r="C719" s="35" t="s">
        <v>1583</v>
      </c>
      <c r="D719" s="35" t="s">
        <v>200</v>
      </c>
      <c r="E719" s="35" t="s">
        <v>21</v>
      </c>
      <c r="F719" s="38" t="s">
        <v>1422</v>
      </c>
      <c r="G719" s="40">
        <v>19399</v>
      </c>
      <c r="H719" s="11"/>
    </row>
    <row r="720" spans="1:8" ht="15">
      <c r="A720" s="12">
        <v>719</v>
      </c>
      <c r="B720" s="41" t="s">
        <v>1584</v>
      </c>
      <c r="C720" s="35" t="s">
        <v>1585</v>
      </c>
      <c r="D720" s="35" t="s">
        <v>50</v>
      </c>
      <c r="E720" s="35" t="s">
        <v>33</v>
      </c>
      <c r="F720" s="38" t="s">
        <v>1422</v>
      </c>
      <c r="G720" s="40">
        <v>20232</v>
      </c>
      <c r="H720" s="11"/>
    </row>
    <row r="721" spans="1:8" ht="15">
      <c r="A721" s="12">
        <v>720</v>
      </c>
      <c r="B721" s="41" t="s">
        <v>1586</v>
      </c>
      <c r="C721" s="35" t="s">
        <v>1587</v>
      </c>
      <c r="D721" s="35" t="s">
        <v>200</v>
      </c>
      <c r="E721" s="35" t="s">
        <v>10</v>
      </c>
      <c r="F721" s="38" t="s">
        <v>1422</v>
      </c>
      <c r="G721" s="40">
        <v>18715</v>
      </c>
      <c r="H721" s="11"/>
    </row>
    <row r="722" spans="1:8" ht="15">
      <c r="A722" s="12">
        <v>721</v>
      </c>
      <c r="B722" s="41" t="s">
        <v>1588</v>
      </c>
      <c r="C722" s="35" t="s">
        <v>1589</v>
      </c>
      <c r="D722" s="35" t="s">
        <v>970</v>
      </c>
      <c r="E722" s="35" t="s">
        <v>10</v>
      </c>
      <c r="F722" s="38" t="s">
        <v>1422</v>
      </c>
      <c r="G722" s="40">
        <v>20245</v>
      </c>
      <c r="H722" s="11"/>
    </row>
    <row r="723" spans="1:8" ht="15">
      <c r="A723" s="12">
        <v>722</v>
      </c>
      <c r="B723" s="41" t="s">
        <v>1590</v>
      </c>
      <c r="C723" s="35" t="s">
        <v>1591</v>
      </c>
      <c r="D723" s="35" t="s">
        <v>174</v>
      </c>
      <c r="E723" s="35" t="s">
        <v>10</v>
      </c>
      <c r="F723" s="38" t="s">
        <v>1422</v>
      </c>
      <c r="G723" s="40">
        <v>20518</v>
      </c>
      <c r="H723" s="11"/>
    </row>
    <row r="724" spans="1:8" ht="15">
      <c r="A724" s="12">
        <v>723</v>
      </c>
      <c r="B724" s="41" t="s">
        <v>1592</v>
      </c>
      <c r="C724" s="35" t="s">
        <v>1593</v>
      </c>
      <c r="D724" s="35" t="s">
        <v>476</v>
      </c>
      <c r="E724" s="35" t="s">
        <v>10</v>
      </c>
      <c r="F724" s="38" t="s">
        <v>1422</v>
      </c>
      <c r="G724" s="40">
        <v>18152</v>
      </c>
      <c r="H724" s="11"/>
    </row>
    <row r="725" spans="1:8" ht="15">
      <c r="A725" s="12">
        <v>724</v>
      </c>
      <c r="B725" s="41" t="s">
        <v>1594</v>
      </c>
      <c r="C725" s="35" t="s">
        <v>1595</v>
      </c>
      <c r="D725" s="35" t="s">
        <v>476</v>
      </c>
      <c r="E725" s="35" t="s">
        <v>33</v>
      </c>
      <c r="F725" s="38" t="s">
        <v>1422</v>
      </c>
      <c r="G725" s="40">
        <v>19994</v>
      </c>
      <c r="H725" s="11"/>
    </row>
    <row r="726" spans="1:8" ht="15">
      <c r="A726" s="12">
        <v>725</v>
      </c>
      <c r="B726" s="41" t="s">
        <v>1596</v>
      </c>
      <c r="C726" s="35" t="s">
        <v>1597</v>
      </c>
      <c r="D726" s="35" t="s">
        <v>373</v>
      </c>
      <c r="E726" s="35" t="s">
        <v>10</v>
      </c>
      <c r="F726" s="38" t="s">
        <v>1422</v>
      </c>
      <c r="G726" s="40">
        <v>19192</v>
      </c>
      <c r="H726" s="11"/>
    </row>
    <row r="727" spans="1:8" ht="15">
      <c r="A727" s="12">
        <v>726</v>
      </c>
      <c r="B727" s="41" t="s">
        <v>1598</v>
      </c>
      <c r="C727" s="35" t="s">
        <v>1599</v>
      </c>
      <c r="D727" s="35" t="s">
        <v>476</v>
      </c>
      <c r="E727" s="35" t="s">
        <v>21</v>
      </c>
      <c r="F727" s="38" t="s">
        <v>1422</v>
      </c>
      <c r="G727" s="40">
        <v>18844</v>
      </c>
      <c r="H727" s="11"/>
    </row>
    <row r="728" spans="1:8" ht="15">
      <c r="A728" s="12">
        <v>727</v>
      </c>
      <c r="B728" s="41" t="s">
        <v>1600</v>
      </c>
      <c r="C728" s="35" t="s">
        <v>1601</v>
      </c>
      <c r="D728" s="35" t="s">
        <v>661</v>
      </c>
      <c r="E728" s="35" t="s">
        <v>21</v>
      </c>
      <c r="F728" s="38" t="s">
        <v>1422</v>
      </c>
      <c r="G728" s="40">
        <v>19343</v>
      </c>
      <c r="H728" s="11"/>
    </row>
    <row r="729" spans="1:8" ht="15">
      <c r="A729" s="12">
        <v>728</v>
      </c>
      <c r="B729" s="41" t="s">
        <v>1602</v>
      </c>
      <c r="C729" s="35" t="s">
        <v>1603</v>
      </c>
      <c r="D729" s="35" t="s">
        <v>284</v>
      </c>
      <c r="E729" s="35" t="s">
        <v>21</v>
      </c>
      <c r="F729" s="38" t="s">
        <v>1422</v>
      </c>
      <c r="G729" s="40">
        <v>19560</v>
      </c>
      <c r="H729" s="11"/>
    </row>
    <row r="730" spans="1:8" ht="15">
      <c r="A730" s="12">
        <v>729</v>
      </c>
      <c r="B730" s="41" t="s">
        <v>1604</v>
      </c>
      <c r="C730" s="35" t="s">
        <v>1605</v>
      </c>
      <c r="D730" s="35" t="s">
        <v>171</v>
      </c>
      <c r="E730" s="35" t="s">
        <v>21</v>
      </c>
      <c r="F730" s="38" t="s">
        <v>1422</v>
      </c>
      <c r="G730" s="40">
        <v>20218</v>
      </c>
      <c r="H730" s="11"/>
    </row>
    <row r="731" spans="1:8" ht="15">
      <c r="A731" s="12">
        <v>730</v>
      </c>
      <c r="B731" s="41" t="s">
        <v>1606</v>
      </c>
      <c r="C731" s="35" t="s">
        <v>1607</v>
      </c>
      <c r="D731" s="35" t="s">
        <v>220</v>
      </c>
      <c r="E731" s="35" t="s">
        <v>10</v>
      </c>
      <c r="F731" s="38" t="s">
        <v>1422</v>
      </c>
      <c r="G731" s="40">
        <v>20511</v>
      </c>
      <c r="H731" s="11"/>
    </row>
    <row r="732" spans="1:8" ht="15">
      <c r="A732" s="12">
        <v>731</v>
      </c>
      <c r="B732" s="41" t="s">
        <v>1608</v>
      </c>
      <c r="C732" s="35" t="s">
        <v>1609</v>
      </c>
      <c r="D732" s="35" t="s">
        <v>284</v>
      </c>
      <c r="E732" s="35" t="s">
        <v>21</v>
      </c>
      <c r="F732" s="38" t="s">
        <v>1422</v>
      </c>
      <c r="G732" s="40">
        <v>20231</v>
      </c>
      <c r="H732" s="11"/>
    </row>
    <row r="733" spans="1:8" ht="15">
      <c r="A733" s="12">
        <v>732</v>
      </c>
      <c r="B733" s="41" t="s">
        <v>1610</v>
      </c>
      <c r="C733" s="35" t="s">
        <v>1611</v>
      </c>
      <c r="D733" s="35" t="s">
        <v>171</v>
      </c>
      <c r="E733" s="35" t="s">
        <v>10</v>
      </c>
      <c r="F733" s="38" t="s">
        <v>1422</v>
      </c>
      <c r="G733" s="40">
        <v>18524</v>
      </c>
      <c r="H733" s="11"/>
    </row>
    <row r="734" spans="1:8" ht="15">
      <c r="A734" s="12">
        <v>733</v>
      </c>
      <c r="B734" s="41" t="s">
        <v>1612</v>
      </c>
      <c r="C734" s="35" t="s">
        <v>1613</v>
      </c>
      <c r="D734" s="35" t="s">
        <v>227</v>
      </c>
      <c r="E734" s="35" t="s">
        <v>10</v>
      </c>
      <c r="F734" s="38" t="s">
        <v>1422</v>
      </c>
      <c r="G734" s="40">
        <v>19035</v>
      </c>
      <c r="H734" s="11"/>
    </row>
    <row r="735" spans="1:8" ht="15">
      <c r="A735" s="12">
        <v>734</v>
      </c>
      <c r="B735" s="41" t="s">
        <v>1614</v>
      </c>
      <c r="C735" s="35" t="s">
        <v>1615</v>
      </c>
      <c r="D735" s="35" t="s">
        <v>284</v>
      </c>
      <c r="E735" s="35" t="s">
        <v>21</v>
      </c>
      <c r="F735" s="38" t="s">
        <v>1422</v>
      </c>
      <c r="G735" s="40">
        <v>18323</v>
      </c>
      <c r="H735" s="11"/>
    </row>
    <row r="736" spans="1:8" ht="15">
      <c r="A736" s="12">
        <v>735</v>
      </c>
      <c r="B736" s="41" t="s">
        <v>1616</v>
      </c>
      <c r="C736" s="35" t="s">
        <v>1617</v>
      </c>
      <c r="D736" s="35" t="s">
        <v>234</v>
      </c>
      <c r="E736" s="35" t="s">
        <v>10</v>
      </c>
      <c r="F736" s="38" t="s">
        <v>1422</v>
      </c>
      <c r="G736" s="40">
        <v>19849</v>
      </c>
      <c r="H736" s="11"/>
    </row>
    <row r="737" spans="1:8" ht="15">
      <c r="A737" s="12">
        <v>736</v>
      </c>
      <c r="B737" s="41" t="s">
        <v>1618</v>
      </c>
      <c r="C737" s="35" t="s">
        <v>1619</v>
      </c>
      <c r="D737" s="35" t="s">
        <v>195</v>
      </c>
      <c r="E737" s="35" t="s">
        <v>33</v>
      </c>
      <c r="F737" s="38" t="s">
        <v>1422</v>
      </c>
      <c r="G737" s="40">
        <v>20379</v>
      </c>
      <c r="H737" s="11"/>
    </row>
    <row r="738" spans="1:8" ht="15">
      <c r="A738" s="12">
        <v>737</v>
      </c>
      <c r="B738" s="41" t="s">
        <v>1620</v>
      </c>
      <c r="C738" s="35" t="s">
        <v>1621</v>
      </c>
      <c r="D738" s="35" t="s">
        <v>373</v>
      </c>
      <c r="E738" s="35" t="s">
        <v>18</v>
      </c>
      <c r="F738" s="38" t="s">
        <v>1422</v>
      </c>
      <c r="G738" s="40">
        <v>18656</v>
      </c>
      <c r="H738" s="11"/>
    </row>
    <row r="739" spans="1:8" ht="15">
      <c r="A739" s="12">
        <v>738</v>
      </c>
      <c r="B739" s="41" t="s">
        <v>1622</v>
      </c>
      <c r="C739" s="35" t="s">
        <v>1623</v>
      </c>
      <c r="D739" s="35" t="s">
        <v>171</v>
      </c>
      <c r="E739" s="35" t="s">
        <v>18</v>
      </c>
      <c r="F739" s="38" t="s">
        <v>1422</v>
      </c>
      <c r="G739" s="40">
        <v>18480</v>
      </c>
      <c r="H739" s="11"/>
    </row>
    <row r="740" spans="1:8" ht="15">
      <c r="A740" s="12">
        <v>739</v>
      </c>
      <c r="B740" s="41" t="s">
        <v>1624</v>
      </c>
      <c r="C740" s="35" t="s">
        <v>1625</v>
      </c>
      <c r="D740" s="35" t="s">
        <v>247</v>
      </c>
      <c r="E740" s="35" t="s">
        <v>14</v>
      </c>
      <c r="F740" s="38" t="s">
        <v>1422</v>
      </c>
      <c r="G740" s="40">
        <v>20449</v>
      </c>
      <c r="H740" s="11"/>
    </row>
    <row r="741" spans="1:8" ht="15">
      <c r="A741" s="12">
        <v>740</v>
      </c>
      <c r="B741" s="41" t="s">
        <v>1626</v>
      </c>
      <c r="C741" s="35" t="s">
        <v>1627</v>
      </c>
      <c r="D741" s="35" t="s">
        <v>171</v>
      </c>
      <c r="E741" s="35" t="s">
        <v>237</v>
      </c>
      <c r="F741" s="38" t="s">
        <v>1422</v>
      </c>
      <c r="G741" s="40">
        <v>19155</v>
      </c>
      <c r="H741" s="11"/>
    </row>
    <row r="742" spans="1:8" ht="15">
      <c r="A742" s="12">
        <v>741</v>
      </c>
      <c r="B742" s="41" t="s">
        <v>1628</v>
      </c>
      <c r="C742" s="35" t="s">
        <v>1629</v>
      </c>
      <c r="D742" s="35" t="s">
        <v>247</v>
      </c>
      <c r="E742" s="35" t="s">
        <v>237</v>
      </c>
      <c r="F742" s="38" t="s">
        <v>1422</v>
      </c>
      <c r="G742" s="40">
        <v>18948</v>
      </c>
      <c r="H742" s="11"/>
    </row>
    <row r="743" spans="1:8" ht="15">
      <c r="A743" s="12">
        <v>742</v>
      </c>
      <c r="B743" s="41" t="s">
        <v>1630</v>
      </c>
      <c r="C743" s="35" t="s">
        <v>1631</v>
      </c>
      <c r="D743" s="35" t="s">
        <v>476</v>
      </c>
      <c r="E743" s="35" t="s">
        <v>14</v>
      </c>
      <c r="F743" s="38" t="s">
        <v>1422</v>
      </c>
      <c r="G743" s="40">
        <v>20381</v>
      </c>
      <c r="H743" s="11"/>
    </row>
    <row r="744" spans="1:8" ht="15">
      <c r="A744" s="12">
        <v>743</v>
      </c>
      <c r="B744" s="41" t="s">
        <v>1632</v>
      </c>
      <c r="C744" s="35" t="s">
        <v>1633</v>
      </c>
      <c r="D744" s="35" t="s">
        <v>373</v>
      </c>
      <c r="E744" s="35" t="s">
        <v>21</v>
      </c>
      <c r="F744" s="38" t="s">
        <v>1422</v>
      </c>
      <c r="G744" s="40">
        <v>18330</v>
      </c>
      <c r="H744" s="11"/>
    </row>
    <row r="745" spans="1:8" ht="15">
      <c r="A745" s="12">
        <v>744</v>
      </c>
      <c r="B745" s="41" t="s">
        <v>1634</v>
      </c>
      <c r="C745" s="35" t="s">
        <v>1635</v>
      </c>
      <c r="D745" s="35" t="s">
        <v>373</v>
      </c>
      <c r="E745" s="35" t="s">
        <v>10</v>
      </c>
      <c r="F745" s="38" t="s">
        <v>1422</v>
      </c>
      <c r="G745" s="40">
        <v>19597</v>
      </c>
      <c r="H745" s="11"/>
    </row>
    <row r="746" spans="1:8" ht="15">
      <c r="A746" s="12">
        <v>745</v>
      </c>
      <c r="B746" s="41" t="s">
        <v>1636</v>
      </c>
      <c r="C746" s="35" t="s">
        <v>1637</v>
      </c>
      <c r="D746" s="35" t="s">
        <v>373</v>
      </c>
      <c r="E746" s="35" t="s">
        <v>237</v>
      </c>
      <c r="F746" s="38" t="s">
        <v>1422</v>
      </c>
      <c r="G746" s="40">
        <v>18544</v>
      </c>
      <c r="H746" s="11"/>
    </row>
    <row r="747" spans="1:8" ht="15">
      <c r="A747" s="12">
        <v>746</v>
      </c>
      <c r="B747" s="41" t="s">
        <v>1638</v>
      </c>
      <c r="C747" s="35" t="s">
        <v>1639</v>
      </c>
      <c r="D747" s="35" t="s">
        <v>373</v>
      </c>
      <c r="E747" s="35" t="s">
        <v>33</v>
      </c>
      <c r="F747" s="38" t="s">
        <v>1422</v>
      </c>
      <c r="G747" s="40">
        <v>19530</v>
      </c>
      <c r="H747" s="11"/>
    </row>
    <row r="748" spans="1:8" ht="15">
      <c r="A748" s="12">
        <v>747</v>
      </c>
      <c r="B748" s="41" t="s">
        <v>1640</v>
      </c>
      <c r="C748" s="35" t="s">
        <v>1641</v>
      </c>
      <c r="D748" s="35" t="s">
        <v>373</v>
      </c>
      <c r="E748" s="35" t="s">
        <v>10</v>
      </c>
      <c r="F748" s="38" t="s">
        <v>1422</v>
      </c>
      <c r="G748" s="40">
        <v>18765</v>
      </c>
      <c r="H748" s="11"/>
    </row>
    <row r="749" spans="1:8" ht="15">
      <c r="A749" s="12">
        <v>748</v>
      </c>
      <c r="B749" s="41" t="s">
        <v>1642</v>
      </c>
      <c r="C749" s="35" t="s">
        <v>1643</v>
      </c>
      <c r="D749" s="35" t="s">
        <v>373</v>
      </c>
      <c r="E749" s="35" t="s">
        <v>10</v>
      </c>
      <c r="F749" s="38" t="s">
        <v>1422</v>
      </c>
      <c r="G749" s="40">
        <v>18455</v>
      </c>
      <c r="H749" s="11"/>
    </row>
    <row r="750" spans="1:8" ht="15">
      <c r="A750" s="12">
        <v>749</v>
      </c>
      <c r="B750" s="41" t="s">
        <v>1644</v>
      </c>
      <c r="C750" s="35" t="s">
        <v>1645</v>
      </c>
      <c r="D750" s="35" t="s">
        <v>44</v>
      </c>
      <c r="E750" s="35" t="s">
        <v>33</v>
      </c>
      <c r="F750" s="38" t="s">
        <v>1422</v>
      </c>
      <c r="G750" s="40">
        <v>20356</v>
      </c>
      <c r="H750" s="11"/>
    </row>
    <row r="751" spans="1:8" ht="15">
      <c r="A751" s="12">
        <v>750</v>
      </c>
      <c r="B751" s="41" t="s">
        <v>1646</v>
      </c>
      <c r="C751" s="35" t="s">
        <v>1647</v>
      </c>
      <c r="D751" s="35" t="s">
        <v>180</v>
      </c>
      <c r="E751" s="35" t="s">
        <v>53</v>
      </c>
      <c r="F751" s="38" t="s">
        <v>1422</v>
      </c>
      <c r="G751" s="40">
        <v>20098</v>
      </c>
      <c r="H751" s="11"/>
    </row>
    <row r="752" spans="1:8" ht="15">
      <c r="A752" s="12">
        <v>751</v>
      </c>
      <c r="B752" s="41" t="s">
        <v>1648</v>
      </c>
      <c r="C752" s="35" t="s">
        <v>1649</v>
      </c>
      <c r="D752" s="35" t="s">
        <v>905</v>
      </c>
      <c r="E752" s="35" t="s">
        <v>33</v>
      </c>
      <c r="F752" s="38" t="s">
        <v>1422</v>
      </c>
      <c r="G752" s="40">
        <v>20466</v>
      </c>
      <c r="H752" s="11"/>
    </row>
    <row r="753" spans="1:8" ht="15">
      <c r="A753" s="12">
        <v>752</v>
      </c>
      <c r="B753" s="41" t="s">
        <v>1650</v>
      </c>
      <c r="C753" s="35" t="s">
        <v>1651</v>
      </c>
      <c r="D753" s="35" t="s">
        <v>259</v>
      </c>
      <c r="E753" s="35" t="s">
        <v>14</v>
      </c>
      <c r="F753" s="38" t="s">
        <v>1422</v>
      </c>
      <c r="G753" s="40">
        <v>20280</v>
      </c>
      <c r="H753" s="11"/>
    </row>
    <row r="754" spans="1:8" ht="15">
      <c r="A754" s="12">
        <v>753</v>
      </c>
      <c r="B754" s="41" t="s">
        <v>1652</v>
      </c>
      <c r="C754" s="35" t="s">
        <v>1653</v>
      </c>
      <c r="D754" s="35" t="s">
        <v>259</v>
      </c>
      <c r="E754" s="35" t="s">
        <v>10</v>
      </c>
      <c r="F754" s="38" t="s">
        <v>1422</v>
      </c>
      <c r="G754" s="40">
        <v>20602</v>
      </c>
      <c r="H754" s="11"/>
    </row>
    <row r="755" spans="1:8" ht="15">
      <c r="A755" s="12">
        <v>754</v>
      </c>
      <c r="B755" s="41" t="s">
        <v>1654</v>
      </c>
      <c r="C755" s="35" t="s">
        <v>1655</v>
      </c>
      <c r="D755" s="35" t="s">
        <v>238</v>
      </c>
      <c r="E755" s="35" t="s">
        <v>53</v>
      </c>
      <c r="F755" s="38" t="s">
        <v>1422</v>
      </c>
      <c r="G755" s="40">
        <v>18436</v>
      </c>
      <c r="H755" s="11"/>
    </row>
    <row r="756" spans="1:8" ht="15">
      <c r="A756" s="12">
        <v>755</v>
      </c>
      <c r="B756" s="41" t="s">
        <v>1656</v>
      </c>
      <c r="C756" s="35" t="s">
        <v>1657</v>
      </c>
      <c r="D756" s="35" t="s">
        <v>180</v>
      </c>
      <c r="E756" s="35" t="s">
        <v>33</v>
      </c>
      <c r="F756" s="38" t="s">
        <v>1422</v>
      </c>
      <c r="G756" s="40">
        <v>18281</v>
      </c>
      <c r="H756" s="11"/>
    </row>
    <row r="757" spans="1:8" ht="15">
      <c r="A757" s="12">
        <v>756</v>
      </c>
      <c r="B757" s="41" t="s">
        <v>1658</v>
      </c>
      <c r="C757" s="35" t="s">
        <v>1659</v>
      </c>
      <c r="D757" s="35" t="s">
        <v>268</v>
      </c>
      <c r="E757" s="35" t="s">
        <v>10</v>
      </c>
      <c r="F757" s="38" t="s">
        <v>1422</v>
      </c>
      <c r="G757" s="40">
        <v>20026</v>
      </c>
      <c r="H757" s="11"/>
    </row>
    <row r="758" spans="1:8" ht="15">
      <c r="A758" s="12">
        <v>757</v>
      </c>
      <c r="B758" s="41" t="s">
        <v>1660</v>
      </c>
      <c r="C758" s="35" t="s">
        <v>1661</v>
      </c>
      <c r="D758" s="35" t="s">
        <v>247</v>
      </c>
      <c r="E758" s="35" t="s">
        <v>33</v>
      </c>
      <c r="F758" s="38" t="s">
        <v>1422</v>
      </c>
      <c r="G758" s="40">
        <v>20090</v>
      </c>
      <c r="H758" s="11"/>
    </row>
    <row r="759" spans="1:8" ht="15">
      <c r="A759" s="12">
        <v>758</v>
      </c>
      <c r="B759" s="41" t="s">
        <v>1662</v>
      </c>
      <c r="C759" s="35" t="s">
        <v>1663</v>
      </c>
      <c r="D759" s="35" t="s">
        <v>238</v>
      </c>
      <c r="E759" s="35" t="s">
        <v>10</v>
      </c>
      <c r="F759" s="38" t="s">
        <v>1422</v>
      </c>
      <c r="G759" s="40">
        <v>18978</v>
      </c>
      <c r="H759" s="11"/>
    </row>
    <row r="760" spans="1:8" ht="15">
      <c r="A760" s="12">
        <v>759</v>
      </c>
      <c r="B760" s="41" t="s">
        <v>1664</v>
      </c>
      <c r="C760" s="35" t="s">
        <v>1665</v>
      </c>
      <c r="D760" s="35" t="s">
        <v>278</v>
      </c>
      <c r="E760" s="35" t="s">
        <v>72</v>
      </c>
      <c r="F760" s="38" t="s">
        <v>1422</v>
      </c>
      <c r="G760" s="40">
        <v>20603</v>
      </c>
      <c r="H760" s="11"/>
    </row>
    <row r="761" spans="1:8" ht="15">
      <c r="A761" s="12">
        <v>760</v>
      </c>
      <c r="B761" s="41" t="s">
        <v>1666</v>
      </c>
      <c r="C761" s="35" t="s">
        <v>1667</v>
      </c>
      <c r="D761" s="35" t="s">
        <v>275</v>
      </c>
      <c r="E761" s="35" t="s">
        <v>10</v>
      </c>
      <c r="F761" s="38" t="s">
        <v>1422</v>
      </c>
      <c r="G761" s="40">
        <v>18142</v>
      </c>
      <c r="H761" s="11"/>
    </row>
    <row r="762" spans="1:8" ht="15">
      <c r="A762" s="12">
        <v>761</v>
      </c>
      <c r="B762" s="41" t="s">
        <v>1668</v>
      </c>
      <c r="C762" s="35" t="s">
        <v>1669</v>
      </c>
      <c r="D762" s="35" t="s">
        <v>275</v>
      </c>
      <c r="E762" s="35" t="s">
        <v>72</v>
      </c>
      <c r="F762" s="38" t="s">
        <v>1422</v>
      </c>
      <c r="G762" s="40">
        <v>19273</v>
      </c>
      <c r="H762" s="11"/>
    </row>
    <row r="763" spans="1:8" ht="15">
      <c r="A763" s="12">
        <v>762</v>
      </c>
      <c r="B763" s="41" t="s">
        <v>1670</v>
      </c>
      <c r="C763" s="35" t="s">
        <v>1671</v>
      </c>
      <c r="D763" s="35" t="s">
        <v>300</v>
      </c>
      <c r="E763" s="35" t="s">
        <v>21</v>
      </c>
      <c r="F763" s="38" t="s">
        <v>1422</v>
      </c>
      <c r="G763" s="40">
        <v>18996</v>
      </c>
      <c r="H763" s="11"/>
    </row>
    <row r="764" spans="1:8" ht="15">
      <c r="A764" s="12">
        <v>763</v>
      </c>
      <c r="B764" s="41" t="s">
        <v>1672</v>
      </c>
      <c r="C764" s="35" t="s">
        <v>1673</v>
      </c>
      <c r="D764" s="35" t="s">
        <v>300</v>
      </c>
      <c r="E764" s="35" t="s">
        <v>10</v>
      </c>
      <c r="F764" s="38" t="s">
        <v>1422</v>
      </c>
      <c r="G764" s="40">
        <v>19288</v>
      </c>
      <c r="H764" s="11"/>
    </row>
    <row r="765" spans="1:8" ht="15">
      <c r="A765" s="12">
        <v>764</v>
      </c>
      <c r="B765" s="41" t="s">
        <v>1674</v>
      </c>
      <c r="C765" s="35" t="s">
        <v>1675</v>
      </c>
      <c r="D765" s="35" t="s">
        <v>256</v>
      </c>
      <c r="E765" s="35" t="s">
        <v>18</v>
      </c>
      <c r="F765" s="38" t="s">
        <v>1422</v>
      </c>
      <c r="G765" s="40">
        <v>20405</v>
      </c>
      <c r="H765" s="11"/>
    </row>
    <row r="766" spans="1:8" ht="15">
      <c r="A766" s="12">
        <v>765</v>
      </c>
      <c r="B766" s="41" t="s">
        <v>1676</v>
      </c>
      <c r="C766" s="35" t="s">
        <v>1677</v>
      </c>
      <c r="D766" s="35" t="s">
        <v>275</v>
      </c>
      <c r="E766" s="35" t="s">
        <v>53</v>
      </c>
      <c r="F766" s="38" t="s">
        <v>1422</v>
      </c>
      <c r="G766" s="40">
        <v>18121</v>
      </c>
      <c r="H766" s="11"/>
    </row>
    <row r="767" spans="1:8" ht="15">
      <c r="A767" s="12">
        <v>766</v>
      </c>
      <c r="B767" s="41" t="s">
        <v>1678</v>
      </c>
      <c r="C767" s="35" t="s">
        <v>1679</v>
      </c>
      <c r="D767" s="35" t="s">
        <v>212</v>
      </c>
      <c r="E767" s="35" t="s">
        <v>53</v>
      </c>
      <c r="F767" s="38" t="s">
        <v>1422</v>
      </c>
      <c r="G767" s="40">
        <v>18699</v>
      </c>
      <c r="H767" s="11"/>
    </row>
    <row r="768" spans="1:8" ht="15">
      <c r="A768" s="12">
        <v>767</v>
      </c>
      <c r="B768" s="41" t="s">
        <v>1680</v>
      </c>
      <c r="C768" s="35" t="s">
        <v>1681</v>
      </c>
      <c r="D768" s="35" t="s">
        <v>307</v>
      </c>
      <c r="E768" s="35" t="s">
        <v>10</v>
      </c>
      <c r="F768" s="38" t="s">
        <v>1422</v>
      </c>
      <c r="G768" s="40">
        <v>18871</v>
      </c>
      <c r="H768" s="11"/>
    </row>
    <row r="769" spans="1:8" ht="15">
      <c r="A769" s="12">
        <v>768</v>
      </c>
      <c r="B769" s="41" t="s">
        <v>1682</v>
      </c>
      <c r="C769" s="35" t="s">
        <v>1683</v>
      </c>
      <c r="D769" s="35" t="s">
        <v>212</v>
      </c>
      <c r="E769" s="35" t="s">
        <v>10</v>
      </c>
      <c r="F769" s="38" t="s">
        <v>1422</v>
      </c>
      <c r="G769" s="40">
        <v>18931</v>
      </c>
      <c r="H769" s="11"/>
    </row>
    <row r="770" spans="1:8" ht="15">
      <c r="A770" s="12">
        <v>769</v>
      </c>
      <c r="B770" s="41" t="s">
        <v>1684</v>
      </c>
      <c r="C770" s="35" t="s">
        <v>1685</v>
      </c>
      <c r="D770" s="35" t="s">
        <v>307</v>
      </c>
      <c r="E770" s="35" t="s">
        <v>53</v>
      </c>
      <c r="F770" s="38" t="s">
        <v>1422</v>
      </c>
      <c r="G770" s="40">
        <v>18318</v>
      </c>
      <c r="H770" s="11"/>
    </row>
    <row r="771" spans="1:8" ht="15">
      <c r="A771" s="12">
        <v>770</v>
      </c>
      <c r="B771" s="41" t="s">
        <v>1686</v>
      </c>
      <c r="C771" s="35" t="s">
        <v>1687</v>
      </c>
      <c r="D771" s="35" t="s">
        <v>312</v>
      </c>
      <c r="E771" s="35" t="s">
        <v>10</v>
      </c>
      <c r="F771" s="38" t="s">
        <v>1422</v>
      </c>
      <c r="G771" s="40">
        <v>20398</v>
      </c>
      <c r="H771" s="11"/>
    </row>
    <row r="772" spans="1:8" ht="15">
      <c r="A772" s="12">
        <v>771</v>
      </c>
      <c r="B772" s="41" t="s">
        <v>1688</v>
      </c>
      <c r="C772" s="35" t="s">
        <v>1689</v>
      </c>
      <c r="D772" s="35" t="s">
        <v>307</v>
      </c>
      <c r="E772" s="35" t="s">
        <v>18</v>
      </c>
      <c r="F772" s="38" t="s">
        <v>1422</v>
      </c>
      <c r="G772" s="40">
        <v>20336</v>
      </c>
      <c r="H772" s="11"/>
    </row>
    <row r="773" spans="1:8" ht="15">
      <c r="A773" s="12">
        <v>772</v>
      </c>
      <c r="B773" s="41" t="s">
        <v>1690</v>
      </c>
      <c r="C773" s="35" t="s">
        <v>1691</v>
      </c>
      <c r="D773" s="35" t="s">
        <v>307</v>
      </c>
      <c r="E773" s="35" t="s">
        <v>10</v>
      </c>
      <c r="F773" s="38" t="s">
        <v>1422</v>
      </c>
      <c r="G773" s="40">
        <v>18187</v>
      </c>
      <c r="H773" s="11"/>
    </row>
    <row r="774" spans="1:8" ht="15">
      <c r="A774" s="12">
        <v>773</v>
      </c>
      <c r="B774" s="41" t="s">
        <v>1692</v>
      </c>
      <c r="C774" s="35" t="s">
        <v>1693</v>
      </c>
      <c r="D774" s="35" t="s">
        <v>212</v>
      </c>
      <c r="E774" s="35" t="s">
        <v>10</v>
      </c>
      <c r="F774" s="38" t="s">
        <v>1422</v>
      </c>
      <c r="G774" s="40">
        <v>19430</v>
      </c>
      <c r="H774" s="11"/>
    </row>
    <row r="775" spans="1:8" ht="15">
      <c r="A775" s="12">
        <v>774</v>
      </c>
      <c r="B775" s="41" t="s">
        <v>1694</v>
      </c>
      <c r="C775" s="35" t="s">
        <v>1695</v>
      </c>
      <c r="D775" s="35" t="s">
        <v>275</v>
      </c>
      <c r="E775" s="35" t="s">
        <v>18</v>
      </c>
      <c r="F775" s="38" t="s">
        <v>1422</v>
      </c>
      <c r="G775" s="40">
        <v>20471</v>
      </c>
      <c r="H775" s="11"/>
    </row>
    <row r="776" spans="1:8" ht="15">
      <c r="A776" s="12">
        <v>775</v>
      </c>
      <c r="B776" s="41" t="s">
        <v>1696</v>
      </c>
      <c r="C776" s="35" t="s">
        <v>1697</v>
      </c>
      <c r="D776" s="35" t="s">
        <v>212</v>
      </c>
      <c r="E776" s="35" t="s">
        <v>33</v>
      </c>
      <c r="F776" s="38" t="s">
        <v>1422</v>
      </c>
      <c r="G776" s="40">
        <v>20090</v>
      </c>
      <c r="H776" s="11"/>
    </row>
    <row r="777" spans="1:8" ht="15">
      <c r="A777" s="12">
        <v>776</v>
      </c>
      <c r="B777" s="41" t="s">
        <v>1698</v>
      </c>
      <c r="C777" s="35" t="s">
        <v>1699</v>
      </c>
      <c r="D777" s="35" t="s">
        <v>275</v>
      </c>
      <c r="E777" s="35" t="s">
        <v>10</v>
      </c>
      <c r="F777" s="38" t="s">
        <v>1422</v>
      </c>
      <c r="G777" s="40">
        <v>19123</v>
      </c>
      <c r="H777" s="11"/>
    </row>
    <row r="778" spans="1:8" ht="15">
      <c r="A778" s="12">
        <v>777</v>
      </c>
      <c r="B778" s="41" t="s">
        <v>1700</v>
      </c>
      <c r="C778" s="35" t="s">
        <v>1701</v>
      </c>
      <c r="D778" s="35" t="s">
        <v>307</v>
      </c>
      <c r="E778" s="35" t="s">
        <v>14</v>
      </c>
      <c r="F778" s="38" t="s">
        <v>1422</v>
      </c>
      <c r="G778" s="40">
        <v>19991</v>
      </c>
      <c r="H778" s="11"/>
    </row>
    <row r="779" spans="1:8" ht="15">
      <c r="A779" s="12">
        <v>778</v>
      </c>
      <c r="B779" s="41" t="s">
        <v>1702</v>
      </c>
      <c r="C779" s="35" t="s">
        <v>1703</v>
      </c>
      <c r="D779" s="35" t="s">
        <v>278</v>
      </c>
      <c r="E779" s="35" t="s">
        <v>33</v>
      </c>
      <c r="F779" s="38" t="s">
        <v>1422</v>
      </c>
      <c r="G779" s="40">
        <v>18962</v>
      </c>
      <c r="H779" s="11"/>
    </row>
    <row r="780" spans="1:8" ht="15">
      <c r="A780" s="12">
        <v>779</v>
      </c>
      <c r="B780" s="41" t="s">
        <v>1704</v>
      </c>
      <c r="C780" s="35" t="s">
        <v>1705</v>
      </c>
      <c r="D780" s="35" t="s">
        <v>362</v>
      </c>
      <c r="E780" s="35" t="s">
        <v>10</v>
      </c>
      <c r="F780" s="38" t="s">
        <v>1422</v>
      </c>
      <c r="G780" s="40">
        <v>20584</v>
      </c>
      <c r="H780" s="11"/>
    </row>
    <row r="781" spans="1:8" ht="15">
      <c r="A781" s="12">
        <v>780</v>
      </c>
      <c r="B781" s="41" t="s">
        <v>1706</v>
      </c>
      <c r="C781" s="35" t="s">
        <v>1707</v>
      </c>
      <c r="D781" s="35" t="s">
        <v>212</v>
      </c>
      <c r="E781" s="35" t="s">
        <v>53</v>
      </c>
      <c r="F781" s="38" t="s">
        <v>1422</v>
      </c>
      <c r="G781" s="40">
        <v>19823</v>
      </c>
      <c r="H781" s="11"/>
    </row>
    <row r="782" spans="1:8" ht="15">
      <c r="A782" s="12">
        <v>781</v>
      </c>
      <c r="B782" s="41" t="s">
        <v>1708</v>
      </c>
      <c r="C782" s="35" t="s">
        <v>1709</v>
      </c>
      <c r="D782" s="35" t="s">
        <v>481</v>
      </c>
      <c r="E782" s="35" t="s">
        <v>53</v>
      </c>
      <c r="F782" s="38" t="s">
        <v>1422</v>
      </c>
      <c r="G782" s="40">
        <v>18845</v>
      </c>
      <c r="H782" s="11"/>
    </row>
    <row r="783" spans="1:8" ht="15">
      <c r="A783" s="12">
        <v>782</v>
      </c>
      <c r="B783" s="41" t="s">
        <v>1710</v>
      </c>
      <c r="C783" s="35" t="s">
        <v>1711</v>
      </c>
      <c r="D783" s="35" t="s">
        <v>171</v>
      </c>
      <c r="E783" s="35" t="s">
        <v>33</v>
      </c>
      <c r="F783" s="38" t="s">
        <v>1422</v>
      </c>
      <c r="G783" s="40">
        <v>19988</v>
      </c>
      <c r="H783" s="11"/>
    </row>
    <row r="784" spans="1:8" ht="15">
      <c r="A784" s="12">
        <v>783</v>
      </c>
      <c r="B784" s="41" t="s">
        <v>1712</v>
      </c>
      <c r="C784" s="35" t="s">
        <v>1713</v>
      </c>
      <c r="D784" s="35" t="s">
        <v>171</v>
      </c>
      <c r="E784" s="35" t="s">
        <v>10</v>
      </c>
      <c r="F784" s="38" t="s">
        <v>1422</v>
      </c>
      <c r="G784" s="40">
        <v>19024</v>
      </c>
      <c r="H784" s="11"/>
    </row>
    <row r="785" spans="1:8" ht="15">
      <c r="A785" s="12">
        <v>784</v>
      </c>
      <c r="B785" s="41" t="s">
        <v>1714</v>
      </c>
      <c r="C785" s="35" t="s">
        <v>1715</v>
      </c>
      <c r="D785" s="35" t="s">
        <v>312</v>
      </c>
      <c r="E785" s="35" t="s">
        <v>10</v>
      </c>
      <c r="F785" s="38" t="s">
        <v>1422</v>
      </c>
      <c r="G785" s="40">
        <v>18141</v>
      </c>
      <c r="H785" s="11"/>
    </row>
    <row r="786" spans="1:8" ht="15">
      <c r="A786" s="12">
        <v>785</v>
      </c>
      <c r="B786" s="41" t="s">
        <v>1716</v>
      </c>
      <c r="C786" s="35" t="s">
        <v>1717</v>
      </c>
      <c r="D786" s="35" t="s">
        <v>171</v>
      </c>
      <c r="E786" s="35" t="s">
        <v>21</v>
      </c>
      <c r="F786" s="38" t="s">
        <v>1422</v>
      </c>
      <c r="G786" s="40">
        <v>18848</v>
      </c>
      <c r="H786" s="11"/>
    </row>
    <row r="787" spans="1:8" ht="15">
      <c r="A787" s="12">
        <v>786</v>
      </c>
      <c r="B787" s="41" t="s">
        <v>1718</v>
      </c>
      <c r="C787" s="35" t="s">
        <v>1719</v>
      </c>
      <c r="D787" s="35" t="s">
        <v>323</v>
      </c>
      <c r="E787" s="35" t="s">
        <v>33</v>
      </c>
      <c r="F787" s="38" t="s">
        <v>1422</v>
      </c>
      <c r="G787" s="40">
        <v>19375</v>
      </c>
      <c r="H787" s="11"/>
    </row>
    <row r="788" spans="1:8" ht="15">
      <c r="A788" s="12">
        <v>787</v>
      </c>
      <c r="B788" s="41" t="s">
        <v>1720</v>
      </c>
      <c r="C788" s="35" t="s">
        <v>1721</v>
      </c>
      <c r="D788" s="35" t="s">
        <v>284</v>
      </c>
      <c r="E788" s="35" t="s">
        <v>14</v>
      </c>
      <c r="F788" s="38" t="s">
        <v>1422</v>
      </c>
      <c r="G788" s="40">
        <v>20069</v>
      </c>
      <c r="H788" s="11"/>
    </row>
    <row r="789" spans="1:8" ht="15">
      <c r="A789" s="12">
        <v>788</v>
      </c>
      <c r="B789" s="41" t="s">
        <v>1722</v>
      </c>
      <c r="C789" s="35" t="s">
        <v>1723</v>
      </c>
      <c r="D789" s="35" t="s">
        <v>171</v>
      </c>
      <c r="E789" s="35" t="s">
        <v>33</v>
      </c>
      <c r="F789" s="38" t="s">
        <v>1422</v>
      </c>
      <c r="G789" s="40">
        <v>19954</v>
      </c>
      <c r="H789" s="11"/>
    </row>
    <row r="790" spans="1:8" ht="15">
      <c r="A790" s="12">
        <v>789</v>
      </c>
      <c r="B790" s="41" t="s">
        <v>1724</v>
      </c>
      <c r="C790" s="35" t="s">
        <v>1725</v>
      </c>
      <c r="D790" s="35" t="s">
        <v>337</v>
      </c>
      <c r="E790" s="35" t="s">
        <v>18</v>
      </c>
      <c r="F790" s="38" t="s">
        <v>1422</v>
      </c>
      <c r="G790" s="40">
        <v>20192</v>
      </c>
      <c r="H790" s="11"/>
    </row>
    <row r="791" spans="1:8" ht="15">
      <c r="A791" s="12">
        <v>790</v>
      </c>
      <c r="B791" s="41" t="s">
        <v>1727</v>
      </c>
      <c r="C791" s="35" t="s">
        <v>1728</v>
      </c>
      <c r="D791" s="35" t="s">
        <v>1726</v>
      </c>
      <c r="E791" s="35" t="s">
        <v>14</v>
      </c>
      <c r="F791" s="38" t="s">
        <v>1422</v>
      </c>
      <c r="G791" s="40">
        <v>19703</v>
      </c>
      <c r="H791" s="11"/>
    </row>
    <row r="792" spans="1:8" ht="15">
      <c r="A792" s="12">
        <v>791</v>
      </c>
      <c r="B792" s="41" t="s">
        <v>1729</v>
      </c>
      <c r="C792" s="35" t="s">
        <v>1730</v>
      </c>
      <c r="D792" s="35" t="s">
        <v>215</v>
      </c>
      <c r="E792" s="35" t="s">
        <v>10</v>
      </c>
      <c r="F792" s="38" t="s">
        <v>1422</v>
      </c>
      <c r="G792" s="40">
        <v>19704</v>
      </c>
      <c r="H792" s="11"/>
    </row>
    <row r="793" spans="1:8" ht="15">
      <c r="A793" s="12">
        <v>792</v>
      </c>
      <c r="B793" s="41" t="s">
        <v>1731</v>
      </c>
      <c r="C793" s="35" t="s">
        <v>1732</v>
      </c>
      <c r="D793" s="35" t="s">
        <v>624</v>
      </c>
      <c r="E793" s="35" t="s">
        <v>10</v>
      </c>
      <c r="F793" s="38" t="s">
        <v>1422</v>
      </c>
      <c r="G793" s="40">
        <v>19793</v>
      </c>
      <c r="H793" s="11"/>
    </row>
    <row r="794" spans="1:8" ht="15">
      <c r="A794" s="12">
        <v>793</v>
      </c>
      <c r="B794" s="41" t="s">
        <v>1733</v>
      </c>
      <c r="C794" s="35" t="s">
        <v>1734</v>
      </c>
      <c r="D794" s="35" t="s">
        <v>624</v>
      </c>
      <c r="E794" s="35" t="s">
        <v>72</v>
      </c>
      <c r="F794" s="38" t="s">
        <v>1422</v>
      </c>
      <c r="G794" s="40">
        <v>19860</v>
      </c>
      <c r="H794" s="11"/>
    </row>
    <row r="795" spans="1:8" ht="15">
      <c r="A795" s="12">
        <v>794</v>
      </c>
      <c r="B795" s="41" t="s">
        <v>1735</v>
      </c>
      <c r="C795" s="35" t="s">
        <v>1736</v>
      </c>
      <c r="D795" s="35" t="s">
        <v>75</v>
      </c>
      <c r="E795" s="35" t="s">
        <v>10</v>
      </c>
      <c r="F795" s="38" t="s">
        <v>1422</v>
      </c>
      <c r="G795" s="40">
        <v>19500</v>
      </c>
      <c r="H795" s="11"/>
    </row>
    <row r="796" spans="1:8" ht="15">
      <c r="A796" s="12">
        <v>795</v>
      </c>
      <c r="B796" s="41" t="s">
        <v>1737</v>
      </c>
      <c r="C796" s="35" t="s">
        <v>1738</v>
      </c>
      <c r="D796" s="35" t="s">
        <v>300</v>
      </c>
      <c r="E796" s="35" t="s">
        <v>21</v>
      </c>
      <c r="F796" s="38" t="s">
        <v>1422</v>
      </c>
      <c r="G796" s="40">
        <v>18871</v>
      </c>
      <c r="H796" s="11"/>
    </row>
    <row r="797" spans="1:8" ht="15">
      <c r="A797" s="12">
        <v>796</v>
      </c>
      <c r="B797" s="41" t="s">
        <v>1739</v>
      </c>
      <c r="C797" s="35" t="s">
        <v>1740</v>
      </c>
      <c r="D797" s="35" t="s">
        <v>275</v>
      </c>
      <c r="E797" s="35" t="s">
        <v>237</v>
      </c>
      <c r="F797" s="38" t="s">
        <v>1422</v>
      </c>
      <c r="G797" s="40">
        <v>18223</v>
      </c>
      <c r="H797" s="11"/>
    </row>
    <row r="798" spans="1:8" ht="15">
      <c r="A798" s="12">
        <v>797</v>
      </c>
      <c r="B798" s="41" t="s">
        <v>1741</v>
      </c>
      <c r="C798" s="35" t="s">
        <v>1742</v>
      </c>
      <c r="D798" s="35" t="s">
        <v>275</v>
      </c>
      <c r="E798" s="35" t="s">
        <v>10</v>
      </c>
      <c r="F798" s="38" t="s">
        <v>1422</v>
      </c>
      <c r="G798" s="40">
        <v>19406</v>
      </c>
      <c r="H798" s="11"/>
    </row>
    <row r="799" spans="1:8" ht="15">
      <c r="A799" s="12">
        <v>798</v>
      </c>
      <c r="B799" s="41" t="s">
        <v>1743</v>
      </c>
      <c r="C799" s="35" t="s">
        <v>1744</v>
      </c>
      <c r="D799" s="35" t="s">
        <v>290</v>
      </c>
      <c r="E799" s="35" t="s">
        <v>10</v>
      </c>
      <c r="F799" s="38" t="s">
        <v>1422</v>
      </c>
      <c r="G799" s="40">
        <v>20036</v>
      </c>
      <c r="H799" s="11"/>
    </row>
    <row r="800" spans="1:8" ht="15">
      <c r="A800" s="12">
        <v>799</v>
      </c>
      <c r="B800" s="41" t="s">
        <v>1745</v>
      </c>
      <c r="C800" s="35" t="s">
        <v>1746</v>
      </c>
      <c r="D800" s="35" t="s">
        <v>307</v>
      </c>
      <c r="E800" s="35" t="s">
        <v>21</v>
      </c>
      <c r="F800" s="38" t="s">
        <v>1422</v>
      </c>
      <c r="G800" s="40">
        <v>20483</v>
      </c>
      <c r="H800" s="11"/>
    </row>
    <row r="801" spans="1:8" ht="15">
      <c r="A801" s="12">
        <v>800</v>
      </c>
      <c r="B801" s="41" t="s">
        <v>1747</v>
      </c>
      <c r="C801" s="35" t="s">
        <v>1748</v>
      </c>
      <c r="D801" s="35" t="s">
        <v>275</v>
      </c>
      <c r="E801" s="35" t="s">
        <v>10</v>
      </c>
      <c r="F801" s="38" t="s">
        <v>1422</v>
      </c>
      <c r="G801" s="40">
        <v>20055</v>
      </c>
      <c r="H801" s="11"/>
    </row>
    <row r="802" spans="1:8" ht="15">
      <c r="A802" s="12">
        <v>801</v>
      </c>
      <c r="B802" s="41" t="s">
        <v>1749</v>
      </c>
      <c r="C802" s="35" t="s">
        <v>1750</v>
      </c>
      <c r="D802" s="35" t="s">
        <v>146</v>
      </c>
      <c r="E802" s="35" t="s">
        <v>33</v>
      </c>
      <c r="F802" s="38" t="s">
        <v>1422</v>
      </c>
      <c r="G802" s="40">
        <v>19548</v>
      </c>
      <c r="H802" s="11"/>
    </row>
    <row r="803" spans="1:8" ht="15">
      <c r="A803" s="12">
        <v>802</v>
      </c>
      <c r="B803" s="41" t="s">
        <v>1751</v>
      </c>
      <c r="C803" s="35" t="s">
        <v>1752</v>
      </c>
      <c r="D803" s="35" t="s">
        <v>168</v>
      </c>
      <c r="E803" s="35" t="s">
        <v>10</v>
      </c>
      <c r="F803" s="38" t="s">
        <v>1422</v>
      </c>
      <c r="G803" s="40">
        <v>18555</v>
      </c>
      <c r="H803" s="11"/>
    </row>
    <row r="804" spans="1:8" ht="15">
      <c r="A804" s="12">
        <v>803</v>
      </c>
      <c r="B804" s="41" t="s">
        <v>1753</v>
      </c>
      <c r="C804" s="35" t="s">
        <v>1754</v>
      </c>
      <c r="D804" s="35" t="s">
        <v>431</v>
      </c>
      <c r="E804" s="35" t="s">
        <v>10</v>
      </c>
      <c r="F804" s="38" t="s">
        <v>1422</v>
      </c>
      <c r="G804" s="40">
        <v>19972</v>
      </c>
      <c r="H804" s="11"/>
    </row>
    <row r="805" spans="1:8" ht="15">
      <c r="A805" s="12">
        <v>804</v>
      </c>
      <c r="B805" s="41" t="s">
        <v>1755</v>
      </c>
      <c r="C805" s="35" t="s">
        <v>1756</v>
      </c>
      <c r="D805" s="35" t="s">
        <v>415</v>
      </c>
      <c r="E805" s="35" t="s">
        <v>68</v>
      </c>
      <c r="F805" s="38" t="s">
        <v>1422</v>
      </c>
      <c r="G805" s="40">
        <v>20372</v>
      </c>
      <c r="H805" s="11"/>
    </row>
    <row r="806" spans="1:8" ht="15">
      <c r="A806" s="12">
        <v>805</v>
      </c>
      <c r="B806" s="41" t="s">
        <v>1757</v>
      </c>
      <c r="C806" s="35" t="s">
        <v>1758</v>
      </c>
      <c r="D806" s="35" t="s">
        <v>415</v>
      </c>
      <c r="E806" s="35" t="s">
        <v>21</v>
      </c>
      <c r="F806" s="38" t="s">
        <v>1422</v>
      </c>
      <c r="G806" s="40">
        <v>20430</v>
      </c>
      <c r="H806" s="11"/>
    </row>
    <row r="807" spans="1:8" ht="15">
      <c r="A807" s="12">
        <v>806</v>
      </c>
      <c r="B807" s="41" t="s">
        <v>1759</v>
      </c>
      <c r="C807" s="35" t="s">
        <v>1760</v>
      </c>
      <c r="D807" s="35" t="s">
        <v>7</v>
      </c>
      <c r="E807" s="35" t="s">
        <v>21</v>
      </c>
      <c r="F807" s="38" t="s">
        <v>1422</v>
      </c>
      <c r="G807" s="40">
        <v>20059</v>
      </c>
      <c r="H807" s="11"/>
    </row>
    <row r="808" spans="1:8" ht="15">
      <c r="A808" s="12">
        <v>807</v>
      </c>
      <c r="B808" s="41" t="s">
        <v>1761</v>
      </c>
      <c r="C808" s="35" t="s">
        <v>1762</v>
      </c>
      <c r="D808" s="35" t="s">
        <v>165</v>
      </c>
      <c r="E808" s="35" t="s">
        <v>33</v>
      </c>
      <c r="F808" s="38" t="s">
        <v>1422</v>
      </c>
      <c r="G808" s="40">
        <v>20148</v>
      </c>
      <c r="H808" s="11"/>
    </row>
    <row r="809" spans="1:8" ht="15">
      <c r="A809" s="12">
        <v>808</v>
      </c>
      <c r="B809" s="41" t="s">
        <v>1763</v>
      </c>
      <c r="C809" s="35" t="s">
        <v>1764</v>
      </c>
      <c r="D809" s="35" t="s">
        <v>104</v>
      </c>
      <c r="E809" s="35" t="s">
        <v>10</v>
      </c>
      <c r="F809" s="38" t="s">
        <v>1422</v>
      </c>
      <c r="G809" s="40">
        <v>18304</v>
      </c>
      <c r="H809" s="11"/>
    </row>
    <row r="810" spans="1:8" ht="15">
      <c r="A810" s="12">
        <v>809</v>
      </c>
      <c r="B810" s="41" t="s">
        <v>1765</v>
      </c>
      <c r="C810" s="35" t="s">
        <v>1766</v>
      </c>
      <c r="D810" s="35" t="s">
        <v>50</v>
      </c>
      <c r="E810" s="35" t="s">
        <v>33</v>
      </c>
      <c r="F810" s="38" t="s">
        <v>1422</v>
      </c>
      <c r="G810" s="40">
        <v>20558</v>
      </c>
      <c r="H810" s="11"/>
    </row>
    <row r="811" spans="1:8" ht="15">
      <c r="A811" s="12">
        <v>810</v>
      </c>
      <c r="B811" s="41" t="s">
        <v>1767</v>
      </c>
      <c r="C811" s="35" t="s">
        <v>1768</v>
      </c>
      <c r="D811" s="35" t="s">
        <v>212</v>
      </c>
      <c r="E811" s="35" t="s">
        <v>21</v>
      </c>
      <c r="F811" s="38" t="s">
        <v>1422</v>
      </c>
      <c r="G811" s="40">
        <v>18572</v>
      </c>
      <c r="H811" s="11"/>
    </row>
    <row r="812" spans="1:8" ht="15">
      <c r="A812" s="12">
        <v>811</v>
      </c>
      <c r="B812" s="41" t="s">
        <v>1769</v>
      </c>
      <c r="C812" s="35" t="s">
        <v>1770</v>
      </c>
      <c r="D812" s="35" t="s">
        <v>476</v>
      </c>
      <c r="E812" s="35" t="s">
        <v>10</v>
      </c>
      <c r="F812" s="38" t="s">
        <v>1422</v>
      </c>
      <c r="G812" s="40">
        <v>19200</v>
      </c>
      <c r="H812" s="11"/>
    </row>
    <row r="813" spans="1:8" ht="15">
      <c r="A813" s="12">
        <v>812</v>
      </c>
      <c r="B813" s="41" t="s">
        <v>1771</v>
      </c>
      <c r="C813" s="35" t="s">
        <v>1772</v>
      </c>
      <c r="D813" s="35" t="s">
        <v>212</v>
      </c>
      <c r="E813" s="35" t="s">
        <v>33</v>
      </c>
      <c r="F813" s="38" t="s">
        <v>1422</v>
      </c>
      <c r="G813" s="40">
        <v>19445</v>
      </c>
      <c r="H813" s="11"/>
    </row>
    <row r="814" spans="1:8" ht="15">
      <c r="A814" s="12">
        <v>813</v>
      </c>
      <c r="B814" s="41" t="s">
        <v>1773</v>
      </c>
      <c r="C814" s="35" t="s">
        <v>1774</v>
      </c>
      <c r="D814" s="35" t="s">
        <v>259</v>
      </c>
      <c r="E814" s="35" t="s">
        <v>14</v>
      </c>
      <c r="F814" s="38" t="s">
        <v>1422</v>
      </c>
      <c r="G814" s="40">
        <v>18528</v>
      </c>
      <c r="H814" s="11"/>
    </row>
    <row r="815" spans="1:8" ht="15">
      <c r="A815" s="12">
        <v>814</v>
      </c>
      <c r="B815" s="41" t="s">
        <v>1775</v>
      </c>
      <c r="C815" s="35" t="s">
        <v>1776</v>
      </c>
      <c r="D815" s="35" t="s">
        <v>476</v>
      </c>
      <c r="E815" s="35" t="s">
        <v>33</v>
      </c>
      <c r="F815" s="38" t="s">
        <v>1422</v>
      </c>
      <c r="G815" s="40">
        <v>19678</v>
      </c>
      <c r="H815" s="11"/>
    </row>
    <row r="816" spans="1:8" ht="15">
      <c r="A816" s="12">
        <v>815</v>
      </c>
      <c r="B816" s="41" t="s">
        <v>1777</v>
      </c>
      <c r="C816" s="35" t="s">
        <v>1778</v>
      </c>
      <c r="D816" s="35" t="s">
        <v>476</v>
      </c>
      <c r="E816" s="35" t="s">
        <v>33</v>
      </c>
      <c r="F816" s="38" t="s">
        <v>1422</v>
      </c>
      <c r="G816" s="40">
        <v>18689</v>
      </c>
      <c r="H816" s="11"/>
    </row>
    <row r="817" spans="1:8" ht="15">
      <c r="A817" s="12">
        <v>816</v>
      </c>
      <c r="B817" s="41" t="s">
        <v>1779</v>
      </c>
      <c r="C817" s="35" t="s">
        <v>1780</v>
      </c>
      <c r="D817" s="35" t="s">
        <v>481</v>
      </c>
      <c r="E817" s="35" t="s">
        <v>18</v>
      </c>
      <c r="F817" s="38" t="s">
        <v>1422</v>
      </c>
      <c r="G817" s="40">
        <v>18579</v>
      </c>
      <c r="H817" s="11"/>
    </row>
    <row r="818" spans="1:8" ht="15">
      <c r="A818" s="12">
        <v>817</v>
      </c>
      <c r="B818" s="41" t="s">
        <v>1781</v>
      </c>
      <c r="C818" s="35" t="s">
        <v>1782</v>
      </c>
      <c r="D818" s="35" t="s">
        <v>484</v>
      </c>
      <c r="E818" s="35" t="s">
        <v>18</v>
      </c>
      <c r="F818" s="38" t="s">
        <v>1422</v>
      </c>
      <c r="G818" s="40">
        <v>19639</v>
      </c>
      <c r="H818" s="11"/>
    </row>
    <row r="819" spans="1:8" ht="15">
      <c r="A819" s="12">
        <v>818</v>
      </c>
      <c r="B819" s="41" t="s">
        <v>1783</v>
      </c>
      <c r="C819" s="35" t="s">
        <v>1784</v>
      </c>
      <c r="D819" s="35" t="s">
        <v>484</v>
      </c>
      <c r="E819" s="35" t="s">
        <v>21</v>
      </c>
      <c r="F819" s="38" t="s">
        <v>1422</v>
      </c>
      <c r="G819" s="40">
        <v>19248</v>
      </c>
      <c r="H819" s="11"/>
    </row>
    <row r="820" spans="1:8" ht="15">
      <c r="A820" s="12">
        <v>819</v>
      </c>
      <c r="B820" s="41" t="s">
        <v>1785</v>
      </c>
      <c r="C820" s="35" t="s">
        <v>1786</v>
      </c>
      <c r="D820" s="35" t="s">
        <v>484</v>
      </c>
      <c r="E820" s="35" t="s">
        <v>21</v>
      </c>
      <c r="F820" s="38" t="s">
        <v>1422</v>
      </c>
      <c r="G820" s="40">
        <v>18357</v>
      </c>
      <c r="H820" s="11"/>
    </row>
    <row r="821" spans="1:8" ht="15">
      <c r="A821" s="12">
        <v>820</v>
      </c>
      <c r="B821" s="41" t="s">
        <v>1787</v>
      </c>
      <c r="C821" s="35" t="s">
        <v>1788</v>
      </c>
      <c r="D821" s="35" t="s">
        <v>473</v>
      </c>
      <c r="E821" s="35" t="s">
        <v>21</v>
      </c>
      <c r="F821" s="38" t="s">
        <v>1422</v>
      </c>
      <c r="G821" s="40">
        <v>20222</v>
      </c>
      <c r="H821" s="11"/>
    </row>
    <row r="822" spans="1:8" ht="15">
      <c r="A822" s="12">
        <v>821</v>
      </c>
      <c r="B822" s="41" t="s">
        <v>1789</v>
      </c>
      <c r="C822" s="35" t="s">
        <v>1790</v>
      </c>
      <c r="D822" s="35" t="s">
        <v>278</v>
      </c>
      <c r="E822" s="35" t="s">
        <v>18</v>
      </c>
      <c r="F822" s="38" t="s">
        <v>1422</v>
      </c>
      <c r="G822" s="40">
        <v>20625</v>
      </c>
      <c r="H822" s="11"/>
    </row>
    <row r="823" spans="1:8" ht="15">
      <c r="A823" s="12">
        <v>822</v>
      </c>
      <c r="B823" s="41" t="s">
        <v>1791</v>
      </c>
      <c r="C823" s="35" t="s">
        <v>1792</v>
      </c>
      <c r="D823" s="35" t="s">
        <v>130</v>
      </c>
      <c r="E823" s="35" t="s">
        <v>53</v>
      </c>
      <c r="F823" s="38" t="s">
        <v>1422</v>
      </c>
      <c r="G823" s="40">
        <v>18963</v>
      </c>
      <c r="H823" s="11"/>
    </row>
    <row r="824" spans="1:8" ht="15">
      <c r="A824" s="12">
        <v>823</v>
      </c>
      <c r="B824" s="41" t="s">
        <v>1793</v>
      </c>
      <c r="C824" s="35" t="s">
        <v>1794</v>
      </c>
      <c r="D824" s="35" t="s">
        <v>130</v>
      </c>
      <c r="E824" s="35" t="s">
        <v>237</v>
      </c>
      <c r="F824" s="38" t="s">
        <v>1422</v>
      </c>
      <c r="G824" s="40">
        <v>20092</v>
      </c>
      <c r="H824" s="11"/>
    </row>
    <row r="825" spans="1:8" ht="15">
      <c r="A825" s="12">
        <v>824</v>
      </c>
      <c r="B825" s="41" t="s">
        <v>1795</v>
      </c>
      <c r="C825" s="35" t="s">
        <v>1796</v>
      </c>
      <c r="D825" s="35" t="s">
        <v>130</v>
      </c>
      <c r="E825" s="35" t="s">
        <v>237</v>
      </c>
      <c r="F825" s="38" t="s">
        <v>1422</v>
      </c>
      <c r="G825" s="40">
        <v>20334</v>
      </c>
      <c r="H825" s="11"/>
    </row>
    <row r="826" spans="1:8" ht="15">
      <c r="A826" s="12">
        <v>825</v>
      </c>
      <c r="B826" s="41" t="s">
        <v>1797</v>
      </c>
      <c r="C826" s="35" t="s">
        <v>1798</v>
      </c>
      <c r="D826" s="35" t="s">
        <v>506</v>
      </c>
      <c r="E826" s="35" t="s">
        <v>33</v>
      </c>
      <c r="F826" s="38" t="s">
        <v>1422</v>
      </c>
      <c r="G826" s="40">
        <v>18310</v>
      </c>
      <c r="H826" s="11"/>
    </row>
    <row r="827" spans="1:8" ht="15">
      <c r="A827" s="12">
        <v>826</v>
      </c>
      <c r="B827" s="41" t="s">
        <v>1799</v>
      </c>
      <c r="C827" s="35" t="s">
        <v>1800</v>
      </c>
      <c r="D827" s="35" t="s">
        <v>268</v>
      </c>
      <c r="E827" s="35" t="s">
        <v>10</v>
      </c>
      <c r="F827" s="38" t="s">
        <v>1422</v>
      </c>
      <c r="G827" s="40">
        <v>18561</v>
      </c>
      <c r="H827" s="11"/>
    </row>
    <row r="828" spans="1:8" ht="15">
      <c r="A828" s="12">
        <v>827</v>
      </c>
      <c r="B828" s="41" t="s">
        <v>1801</v>
      </c>
      <c r="C828" s="35" t="s">
        <v>1802</v>
      </c>
      <c r="D828" s="35" t="s">
        <v>402</v>
      </c>
      <c r="E828" s="35" t="s">
        <v>10</v>
      </c>
      <c r="F828" s="38" t="s">
        <v>1422</v>
      </c>
      <c r="G828" s="40">
        <v>18139</v>
      </c>
      <c r="H828" s="11"/>
    </row>
    <row r="829" spans="1:8" ht="15">
      <c r="A829" s="12">
        <v>828</v>
      </c>
      <c r="B829" s="41" t="s">
        <v>1803</v>
      </c>
      <c r="C829" s="35" t="s">
        <v>1804</v>
      </c>
      <c r="D829" s="35" t="s">
        <v>524</v>
      </c>
      <c r="E829" s="35" t="s">
        <v>10</v>
      </c>
      <c r="F829" s="38" t="s">
        <v>1422</v>
      </c>
      <c r="G829" s="40">
        <v>18877</v>
      </c>
      <c r="H829" s="11"/>
    </row>
    <row r="830" spans="1:8" ht="15">
      <c r="A830" s="12">
        <v>829</v>
      </c>
      <c r="B830" s="41" t="s">
        <v>1805</v>
      </c>
      <c r="C830" s="35" t="s">
        <v>1806</v>
      </c>
      <c r="D830" s="35" t="s">
        <v>402</v>
      </c>
      <c r="E830" s="35" t="s">
        <v>21</v>
      </c>
      <c r="F830" s="38" t="s">
        <v>1422</v>
      </c>
      <c r="G830" s="40">
        <v>20464</v>
      </c>
      <c r="H830" s="11"/>
    </row>
    <row r="831" spans="1:8" ht="15">
      <c r="A831" s="12">
        <v>830</v>
      </c>
      <c r="B831" s="41" t="s">
        <v>1807</v>
      </c>
      <c r="C831" s="35" t="s">
        <v>1808</v>
      </c>
      <c r="D831" s="35" t="s">
        <v>529</v>
      </c>
      <c r="E831" s="35" t="s">
        <v>10</v>
      </c>
      <c r="F831" s="38" t="s">
        <v>1422</v>
      </c>
      <c r="G831" s="40">
        <v>20564</v>
      </c>
      <c r="H831" s="11"/>
    </row>
    <row r="832" spans="1:8" ht="15">
      <c r="A832" s="12">
        <v>831</v>
      </c>
      <c r="B832" s="41" t="s">
        <v>1809</v>
      </c>
      <c r="C832" s="35" t="s">
        <v>1810</v>
      </c>
      <c r="D832" s="35" t="s">
        <v>543</v>
      </c>
      <c r="E832" s="35" t="s">
        <v>33</v>
      </c>
      <c r="F832" s="38" t="s">
        <v>1422</v>
      </c>
      <c r="G832" s="40">
        <v>19088</v>
      </c>
      <c r="H832" s="11"/>
    </row>
    <row r="833" spans="1:8" ht="15">
      <c r="A833" s="12">
        <v>832</v>
      </c>
      <c r="B833" s="41" t="s">
        <v>1811</v>
      </c>
      <c r="C833" s="35" t="s">
        <v>1812</v>
      </c>
      <c r="D833" s="35" t="s">
        <v>543</v>
      </c>
      <c r="E833" s="35" t="s">
        <v>21</v>
      </c>
      <c r="F833" s="38" t="s">
        <v>1422</v>
      </c>
      <c r="G833" s="40">
        <v>18477</v>
      </c>
      <c r="H833" s="11"/>
    </row>
    <row r="834" spans="1:8" ht="15">
      <c r="A834" s="12">
        <v>833</v>
      </c>
      <c r="B834" s="41" t="s">
        <v>1813</v>
      </c>
      <c r="C834" s="35" t="s">
        <v>1814</v>
      </c>
      <c r="D834" s="35" t="s">
        <v>543</v>
      </c>
      <c r="E834" s="35" t="s">
        <v>33</v>
      </c>
      <c r="F834" s="38" t="s">
        <v>1422</v>
      </c>
      <c r="G834" s="40">
        <v>18658</v>
      </c>
      <c r="H834" s="11"/>
    </row>
    <row r="835" spans="1:8" ht="15">
      <c r="A835" s="12">
        <v>834</v>
      </c>
      <c r="B835" s="41" t="s">
        <v>1815</v>
      </c>
      <c r="C835" s="35" t="s">
        <v>1816</v>
      </c>
      <c r="D835" s="35" t="s">
        <v>543</v>
      </c>
      <c r="E835" s="35" t="s">
        <v>21</v>
      </c>
      <c r="F835" s="38" t="s">
        <v>1422</v>
      </c>
      <c r="G835" s="40">
        <v>19162</v>
      </c>
      <c r="H835" s="11"/>
    </row>
    <row r="836" spans="1:8" ht="15">
      <c r="A836" s="12">
        <v>835</v>
      </c>
      <c r="B836" s="41" t="s">
        <v>1817</v>
      </c>
      <c r="C836" s="35" t="s">
        <v>1818</v>
      </c>
      <c r="D836" s="35" t="s">
        <v>577</v>
      </c>
      <c r="E836" s="35" t="s">
        <v>21</v>
      </c>
      <c r="F836" s="38" t="s">
        <v>1422</v>
      </c>
      <c r="G836" s="40">
        <v>18216</v>
      </c>
      <c r="H836" s="11"/>
    </row>
    <row r="837" spans="1:8" ht="15">
      <c r="A837" s="12">
        <v>836</v>
      </c>
      <c r="B837" s="41" t="s">
        <v>1819</v>
      </c>
      <c r="C837" s="35" t="s">
        <v>1820</v>
      </c>
      <c r="D837" s="35" t="s">
        <v>281</v>
      </c>
      <c r="E837" s="35" t="s">
        <v>237</v>
      </c>
      <c r="F837" s="38" t="s">
        <v>1422</v>
      </c>
      <c r="G837" s="40">
        <v>19755</v>
      </c>
      <c r="H837" s="11"/>
    </row>
    <row r="838" spans="1:8" ht="15">
      <c r="A838" s="12">
        <v>837</v>
      </c>
      <c r="B838" s="41" t="s">
        <v>1821</v>
      </c>
      <c r="C838" s="35" t="s">
        <v>1822</v>
      </c>
      <c r="D838" s="35" t="s">
        <v>281</v>
      </c>
      <c r="E838" s="35" t="s">
        <v>18</v>
      </c>
      <c r="F838" s="38" t="s">
        <v>1422</v>
      </c>
      <c r="G838" s="40">
        <v>18104</v>
      </c>
      <c r="H838" s="11"/>
    </row>
    <row r="839" spans="1:8" ht="15">
      <c r="A839" s="12">
        <v>838</v>
      </c>
      <c r="B839" s="41" t="s">
        <v>1823</v>
      </c>
      <c r="C839" s="35" t="s">
        <v>1824</v>
      </c>
      <c r="D839" s="35" t="s">
        <v>543</v>
      </c>
      <c r="E839" s="35" t="s">
        <v>10</v>
      </c>
      <c r="F839" s="38" t="s">
        <v>1422</v>
      </c>
      <c r="G839" s="40">
        <v>18504</v>
      </c>
      <c r="H839" s="11"/>
    </row>
    <row r="840" spans="1:8" ht="15">
      <c r="A840" s="12">
        <v>839</v>
      </c>
      <c r="B840" s="41" t="s">
        <v>1825</v>
      </c>
      <c r="C840" s="35" t="s">
        <v>1826</v>
      </c>
      <c r="D840" s="35" t="s">
        <v>529</v>
      </c>
      <c r="E840" s="35" t="s">
        <v>10</v>
      </c>
      <c r="F840" s="38" t="s">
        <v>1422</v>
      </c>
      <c r="G840" s="40">
        <v>18959</v>
      </c>
      <c r="H840" s="11"/>
    </row>
    <row r="841" spans="1:8" ht="15">
      <c r="A841" s="12">
        <v>840</v>
      </c>
      <c r="B841" s="41" t="s">
        <v>1827</v>
      </c>
      <c r="C841" s="35" t="s">
        <v>1828</v>
      </c>
      <c r="D841" s="35" t="s">
        <v>577</v>
      </c>
      <c r="E841" s="35" t="s">
        <v>33</v>
      </c>
      <c r="F841" s="38" t="s">
        <v>1422</v>
      </c>
      <c r="G841" s="40">
        <v>20267</v>
      </c>
      <c r="H841" s="11"/>
    </row>
    <row r="842" spans="1:8" ht="15">
      <c r="A842" s="12">
        <v>841</v>
      </c>
      <c r="B842" s="41" t="s">
        <v>1829</v>
      </c>
      <c r="C842" s="35" t="s">
        <v>1830</v>
      </c>
      <c r="D842" s="35" t="s">
        <v>529</v>
      </c>
      <c r="E842" s="35" t="s">
        <v>53</v>
      </c>
      <c r="F842" s="38" t="s">
        <v>1422</v>
      </c>
      <c r="G842" s="40">
        <v>20616</v>
      </c>
      <c r="H842" s="11"/>
    </row>
    <row r="843" spans="1:8" ht="15">
      <c r="A843" s="12">
        <v>842</v>
      </c>
      <c r="B843" s="41" t="s">
        <v>1831</v>
      </c>
      <c r="C843" s="35" t="s">
        <v>1832</v>
      </c>
      <c r="D843" s="35" t="s">
        <v>543</v>
      </c>
      <c r="E843" s="35" t="s">
        <v>21</v>
      </c>
      <c r="F843" s="38" t="s">
        <v>1422</v>
      </c>
      <c r="G843" s="40">
        <v>18203</v>
      </c>
      <c r="H843" s="11"/>
    </row>
    <row r="844" spans="1:8" ht="15">
      <c r="A844" s="12">
        <v>843</v>
      </c>
      <c r="B844" s="41" t="s">
        <v>1833</v>
      </c>
      <c r="C844" s="35" t="s">
        <v>1834</v>
      </c>
      <c r="D844" s="35" t="s">
        <v>543</v>
      </c>
      <c r="E844" s="35" t="s">
        <v>21</v>
      </c>
      <c r="F844" s="38" t="s">
        <v>1422</v>
      </c>
      <c r="G844" s="40">
        <v>18362</v>
      </c>
      <c r="H844" s="11"/>
    </row>
    <row r="845" spans="1:8" ht="15">
      <c r="A845" s="12">
        <v>844</v>
      </c>
      <c r="B845" s="41" t="s">
        <v>1835</v>
      </c>
      <c r="C845" s="35" t="s">
        <v>1836</v>
      </c>
      <c r="D845" s="35" t="s">
        <v>668</v>
      </c>
      <c r="E845" s="35" t="s">
        <v>21</v>
      </c>
      <c r="F845" s="38" t="s">
        <v>1422</v>
      </c>
      <c r="G845" s="40">
        <v>19395</v>
      </c>
      <c r="H845" s="11"/>
    </row>
    <row r="846" spans="1:8" ht="15">
      <c r="A846" s="12">
        <v>845</v>
      </c>
      <c r="B846" s="41" t="s">
        <v>1837</v>
      </c>
      <c r="C846" s="35" t="s">
        <v>1838</v>
      </c>
      <c r="D846" s="35" t="s">
        <v>668</v>
      </c>
      <c r="E846" s="35" t="s">
        <v>10</v>
      </c>
      <c r="F846" s="38" t="s">
        <v>1422</v>
      </c>
      <c r="G846" s="40">
        <v>18430</v>
      </c>
      <c r="H846" s="11"/>
    </row>
    <row r="847" spans="1:8" ht="15">
      <c r="A847" s="12">
        <v>846</v>
      </c>
      <c r="B847" s="41" t="s">
        <v>1839</v>
      </c>
      <c r="C847" s="35" t="s">
        <v>1840</v>
      </c>
      <c r="D847" s="35" t="s">
        <v>577</v>
      </c>
      <c r="E847" s="35" t="s">
        <v>237</v>
      </c>
      <c r="F847" s="38" t="s">
        <v>1422</v>
      </c>
      <c r="G847" s="40">
        <v>18520</v>
      </c>
      <c r="H847" s="11"/>
    </row>
    <row r="848" spans="1:8" ht="15">
      <c r="A848" s="12">
        <v>847</v>
      </c>
      <c r="B848" s="41" t="s">
        <v>1842</v>
      </c>
      <c r="C848" s="35" t="s">
        <v>1843</v>
      </c>
      <c r="D848" s="35" t="s">
        <v>1841</v>
      </c>
      <c r="E848" s="35" t="s">
        <v>33</v>
      </c>
      <c r="F848" s="38" t="s">
        <v>1422</v>
      </c>
      <c r="G848" s="40">
        <v>20567</v>
      </c>
      <c r="H848" s="11"/>
    </row>
    <row r="849" spans="1:8" ht="15">
      <c r="A849" s="12">
        <v>848</v>
      </c>
      <c r="B849" s="41" t="s">
        <v>1844</v>
      </c>
      <c r="C849" s="35" t="s">
        <v>1845</v>
      </c>
      <c r="D849" s="35" t="s">
        <v>529</v>
      </c>
      <c r="E849" s="35" t="s">
        <v>33</v>
      </c>
      <c r="F849" s="38" t="s">
        <v>1422</v>
      </c>
      <c r="G849" s="40">
        <v>20235</v>
      </c>
      <c r="H849" s="11"/>
    </row>
    <row r="850" spans="1:8" ht="15">
      <c r="A850" s="12">
        <v>849</v>
      </c>
      <c r="B850" s="41" t="s">
        <v>1846</v>
      </c>
      <c r="C850" s="35" t="s">
        <v>1847</v>
      </c>
      <c r="D850" s="35" t="s">
        <v>577</v>
      </c>
      <c r="E850" s="35" t="s">
        <v>10</v>
      </c>
      <c r="F850" s="38" t="s">
        <v>1422</v>
      </c>
      <c r="G850" s="40">
        <v>19966</v>
      </c>
      <c r="H850" s="11"/>
    </row>
    <row r="851" spans="1:8" ht="15">
      <c r="A851" s="12">
        <v>850</v>
      </c>
      <c r="B851" s="41" t="s">
        <v>1848</v>
      </c>
      <c r="C851" s="35" t="s">
        <v>1849</v>
      </c>
      <c r="D851" s="35" t="s">
        <v>524</v>
      </c>
      <c r="E851" s="35" t="s">
        <v>10</v>
      </c>
      <c r="F851" s="38" t="s">
        <v>1422</v>
      </c>
      <c r="G851" s="40">
        <v>19883</v>
      </c>
      <c r="H851" s="11"/>
    </row>
    <row r="852" spans="1:8" ht="15">
      <c r="A852" s="12">
        <v>851</v>
      </c>
      <c r="B852" s="41" t="s">
        <v>1850</v>
      </c>
      <c r="C852" s="35" t="s">
        <v>1851</v>
      </c>
      <c r="D852" s="35" t="s">
        <v>328</v>
      </c>
      <c r="E852" s="35" t="s">
        <v>10</v>
      </c>
      <c r="F852" s="38" t="s">
        <v>1422</v>
      </c>
      <c r="G852" s="40">
        <v>20074</v>
      </c>
      <c r="H852" s="11"/>
    </row>
    <row r="853" spans="1:8" ht="15">
      <c r="A853" s="12">
        <v>852</v>
      </c>
      <c r="B853" s="41" t="s">
        <v>1852</v>
      </c>
      <c r="C853" s="35" t="s">
        <v>1853</v>
      </c>
      <c r="D853" s="35" t="s">
        <v>168</v>
      </c>
      <c r="E853" s="35" t="s">
        <v>53</v>
      </c>
      <c r="F853" s="38" t="s">
        <v>1422</v>
      </c>
      <c r="G853" s="40">
        <v>20611</v>
      </c>
      <c r="H853" s="11"/>
    </row>
    <row r="854" spans="1:8" ht="15">
      <c r="A854" s="12">
        <v>853</v>
      </c>
      <c r="B854" s="41" t="s">
        <v>1854</v>
      </c>
      <c r="C854" s="35" t="s">
        <v>1855</v>
      </c>
      <c r="D854" s="35" t="s">
        <v>168</v>
      </c>
      <c r="E854" s="35" t="s">
        <v>33</v>
      </c>
      <c r="F854" s="38" t="s">
        <v>1422</v>
      </c>
      <c r="G854" s="40">
        <v>18782</v>
      </c>
      <c r="H854" s="11"/>
    </row>
    <row r="855" spans="1:8" ht="15">
      <c r="A855" s="12">
        <v>854</v>
      </c>
      <c r="B855" s="41" t="s">
        <v>1856</v>
      </c>
      <c r="C855" s="35" t="s">
        <v>1857</v>
      </c>
      <c r="D855" s="35" t="s">
        <v>376</v>
      </c>
      <c r="E855" s="35" t="s">
        <v>33</v>
      </c>
      <c r="F855" s="38" t="s">
        <v>1422</v>
      </c>
      <c r="G855" s="40">
        <v>20126</v>
      </c>
      <c r="H855" s="11"/>
    </row>
    <row r="856" spans="1:8" ht="15">
      <c r="A856" s="12">
        <v>855</v>
      </c>
      <c r="B856" s="41" t="s">
        <v>1858</v>
      </c>
      <c r="C856" s="35" t="s">
        <v>1859</v>
      </c>
      <c r="D856" s="35" t="s">
        <v>177</v>
      </c>
      <c r="E856" s="35" t="s">
        <v>21</v>
      </c>
      <c r="F856" s="38" t="s">
        <v>1422</v>
      </c>
      <c r="G856" s="40">
        <v>18676</v>
      </c>
      <c r="H856" s="11"/>
    </row>
    <row r="857" spans="1:8" ht="15">
      <c r="A857" s="12">
        <v>856</v>
      </c>
      <c r="B857" s="41" t="s">
        <v>1860</v>
      </c>
      <c r="C857" s="35" t="s">
        <v>1861</v>
      </c>
      <c r="D857" s="35" t="s">
        <v>801</v>
      </c>
      <c r="E857" s="35" t="s">
        <v>33</v>
      </c>
      <c r="F857" s="38" t="s">
        <v>1422</v>
      </c>
      <c r="G857" s="40">
        <v>19172</v>
      </c>
      <c r="H857" s="11"/>
    </row>
    <row r="858" spans="1:8" ht="15">
      <c r="A858" s="12">
        <v>857</v>
      </c>
      <c r="B858" s="41" t="s">
        <v>1862</v>
      </c>
      <c r="C858" s="35" t="s">
        <v>1863</v>
      </c>
      <c r="D858" s="35" t="s">
        <v>801</v>
      </c>
      <c r="E858" s="35" t="s">
        <v>33</v>
      </c>
      <c r="F858" s="38" t="s">
        <v>1422</v>
      </c>
      <c r="G858" s="40">
        <v>20426</v>
      </c>
      <c r="H858" s="11"/>
    </row>
    <row r="859" spans="1:8" ht="15">
      <c r="A859" s="12">
        <v>858</v>
      </c>
      <c r="B859" s="41" t="s">
        <v>1864</v>
      </c>
      <c r="C859" s="35" t="s">
        <v>1865</v>
      </c>
      <c r="D859" s="35" t="s">
        <v>357</v>
      </c>
      <c r="E859" s="35" t="s">
        <v>21</v>
      </c>
      <c r="F859" s="38" t="s">
        <v>1422</v>
      </c>
      <c r="G859" s="40">
        <v>19705</v>
      </c>
      <c r="H859" s="11"/>
    </row>
    <row r="860" spans="1:8" ht="15">
      <c r="A860" s="12">
        <v>859</v>
      </c>
      <c r="B860" s="41" t="s">
        <v>1866</v>
      </c>
      <c r="C860" s="35" t="s">
        <v>1867</v>
      </c>
      <c r="D860" s="35" t="s">
        <v>171</v>
      </c>
      <c r="E860" s="35" t="s">
        <v>21</v>
      </c>
      <c r="F860" s="38" t="s">
        <v>1422</v>
      </c>
      <c r="G860" s="40">
        <v>20518</v>
      </c>
      <c r="H860" s="11"/>
    </row>
    <row r="861" spans="1:8" ht="15">
      <c r="A861" s="12">
        <v>860</v>
      </c>
      <c r="B861" s="41" t="s">
        <v>1868</v>
      </c>
      <c r="C861" s="35" t="s">
        <v>1869</v>
      </c>
      <c r="D861" s="35" t="s">
        <v>606</v>
      </c>
      <c r="E861" s="35" t="s">
        <v>10</v>
      </c>
      <c r="F861" s="38" t="s">
        <v>1422</v>
      </c>
      <c r="G861" s="40">
        <v>18901</v>
      </c>
      <c r="H861" s="11"/>
    </row>
    <row r="862" spans="1:8" ht="15">
      <c r="A862" s="12">
        <v>861</v>
      </c>
      <c r="B862" s="41" t="s">
        <v>1870</v>
      </c>
      <c r="C862" s="35" t="s">
        <v>1871</v>
      </c>
      <c r="D862" s="35" t="s">
        <v>606</v>
      </c>
      <c r="E862" s="35" t="s">
        <v>21</v>
      </c>
      <c r="F862" s="38" t="s">
        <v>1422</v>
      </c>
      <c r="G862" s="40">
        <v>20324</v>
      </c>
      <c r="H862" s="11"/>
    </row>
    <row r="863" spans="1:8" ht="15">
      <c r="A863" s="12">
        <v>862</v>
      </c>
      <c r="B863" s="41" t="s">
        <v>1872</v>
      </c>
      <c r="C863" s="35" t="s">
        <v>1873</v>
      </c>
      <c r="D863" s="35" t="s">
        <v>606</v>
      </c>
      <c r="E863" s="35" t="s">
        <v>109</v>
      </c>
      <c r="F863" s="38" t="s">
        <v>1422</v>
      </c>
      <c r="G863" s="40">
        <v>19693</v>
      </c>
      <c r="H863" s="11"/>
    </row>
    <row r="864" spans="1:8" ht="15">
      <c r="A864" s="12">
        <v>863</v>
      </c>
      <c r="B864" s="41" t="s">
        <v>1874</v>
      </c>
      <c r="C864" s="35" t="s">
        <v>1875</v>
      </c>
      <c r="D864" s="35" t="s">
        <v>606</v>
      </c>
      <c r="E864" s="35" t="s">
        <v>68</v>
      </c>
      <c r="F864" s="38" t="s">
        <v>1422</v>
      </c>
      <c r="G864" s="40">
        <v>20454</v>
      </c>
      <c r="H864" s="11"/>
    </row>
    <row r="865" spans="1:8" ht="15">
      <c r="A865" s="12">
        <v>864</v>
      </c>
      <c r="B865" s="41" t="s">
        <v>1876</v>
      </c>
      <c r="C865" s="35" t="s">
        <v>1877</v>
      </c>
      <c r="D865" s="35" t="s">
        <v>188</v>
      </c>
      <c r="E865" s="35" t="s">
        <v>21</v>
      </c>
      <c r="F865" s="38" t="s">
        <v>1422</v>
      </c>
      <c r="G865" s="40">
        <v>18458</v>
      </c>
      <c r="H865" s="11"/>
    </row>
    <row r="866" spans="1:8" ht="15">
      <c r="A866" s="12">
        <v>865</v>
      </c>
      <c r="B866" s="41" t="s">
        <v>1878</v>
      </c>
      <c r="C866" s="35" t="s">
        <v>1879</v>
      </c>
      <c r="D866" s="35" t="s">
        <v>740</v>
      </c>
      <c r="E866" s="35" t="s">
        <v>33</v>
      </c>
      <c r="F866" s="38" t="s">
        <v>1422</v>
      </c>
      <c r="G866" s="40">
        <v>18865</v>
      </c>
      <c r="H866" s="11"/>
    </row>
    <row r="867" spans="1:8" ht="15">
      <c r="A867" s="12">
        <v>866</v>
      </c>
      <c r="B867" s="41" t="s">
        <v>1880</v>
      </c>
      <c r="C867" s="35" t="s">
        <v>1881</v>
      </c>
      <c r="D867" s="35" t="s">
        <v>615</v>
      </c>
      <c r="E867" s="35" t="s">
        <v>14</v>
      </c>
      <c r="F867" s="38" t="s">
        <v>1422</v>
      </c>
      <c r="G867" s="40">
        <v>19058</v>
      </c>
      <c r="H867" s="11"/>
    </row>
    <row r="868" spans="1:8" ht="15">
      <c r="A868" s="12">
        <v>867</v>
      </c>
      <c r="B868" s="41" t="s">
        <v>1882</v>
      </c>
      <c r="C868" s="35" t="s">
        <v>1883</v>
      </c>
      <c r="D868" s="35" t="s">
        <v>238</v>
      </c>
      <c r="E868" s="35" t="s">
        <v>21</v>
      </c>
      <c r="F868" s="38" t="s">
        <v>1422</v>
      </c>
      <c r="G868" s="40">
        <v>19282</v>
      </c>
      <c r="H868" s="11"/>
    </row>
    <row r="869" spans="1:8" ht="15">
      <c r="A869" s="12">
        <v>868</v>
      </c>
      <c r="B869" s="41" t="s">
        <v>1884</v>
      </c>
      <c r="C869" s="35" t="s">
        <v>1885</v>
      </c>
      <c r="D869" s="35" t="s">
        <v>624</v>
      </c>
      <c r="E869" s="35" t="s">
        <v>21</v>
      </c>
      <c r="F869" s="38" t="s">
        <v>1422</v>
      </c>
      <c r="G869" s="40">
        <v>19272</v>
      </c>
      <c r="H869" s="11"/>
    </row>
    <row r="870" spans="1:8" ht="15">
      <c r="A870" s="12">
        <v>869</v>
      </c>
      <c r="B870" s="41" t="s">
        <v>1886</v>
      </c>
      <c r="C870" s="35" t="s">
        <v>1887</v>
      </c>
      <c r="D870" s="35" t="s">
        <v>574</v>
      </c>
      <c r="E870" s="35" t="s">
        <v>33</v>
      </c>
      <c r="F870" s="38" t="s">
        <v>1422</v>
      </c>
      <c r="G870" s="40">
        <v>19341</v>
      </c>
      <c r="H870" s="11"/>
    </row>
    <row r="871" spans="1:8" ht="15">
      <c r="A871" s="12">
        <v>870</v>
      </c>
      <c r="B871" s="41" t="s">
        <v>1888</v>
      </c>
      <c r="C871" s="35" t="s">
        <v>1889</v>
      </c>
      <c r="D871" s="35" t="s">
        <v>402</v>
      </c>
      <c r="E871" s="35" t="s">
        <v>10</v>
      </c>
      <c r="F871" s="38" t="s">
        <v>1422</v>
      </c>
      <c r="G871" s="40">
        <v>18910</v>
      </c>
      <c r="H871" s="11"/>
    </row>
    <row r="872" spans="1:8" ht="15">
      <c r="A872" s="12">
        <v>871</v>
      </c>
      <c r="B872" s="41" t="s">
        <v>1890</v>
      </c>
      <c r="C872" s="35" t="s">
        <v>1891</v>
      </c>
      <c r="D872" s="35" t="s">
        <v>133</v>
      </c>
      <c r="E872" s="35" t="s">
        <v>18</v>
      </c>
      <c r="F872" s="38" t="s">
        <v>1422</v>
      </c>
      <c r="G872" s="40">
        <v>19175</v>
      </c>
      <c r="H872" s="11"/>
    </row>
    <row r="873" spans="1:8" ht="15">
      <c r="A873" s="12">
        <v>872</v>
      </c>
      <c r="B873" s="41" t="s">
        <v>1892</v>
      </c>
      <c r="C873" s="35" t="s">
        <v>1893</v>
      </c>
      <c r="D873" s="35" t="s">
        <v>970</v>
      </c>
      <c r="E873" s="35" t="s">
        <v>21</v>
      </c>
      <c r="F873" s="38" t="s">
        <v>1422</v>
      </c>
      <c r="G873" s="40">
        <v>20200</v>
      </c>
      <c r="H873" s="11"/>
    </row>
    <row r="874" spans="1:8" ht="15">
      <c r="A874" s="12">
        <v>873</v>
      </c>
      <c r="B874" s="41" t="s">
        <v>1894</v>
      </c>
      <c r="C874" s="35" t="s">
        <v>1895</v>
      </c>
      <c r="D874" s="35" t="s">
        <v>44</v>
      </c>
      <c r="E874" s="35" t="s">
        <v>879</v>
      </c>
      <c r="F874" s="38" t="s">
        <v>1422</v>
      </c>
      <c r="G874" s="40">
        <v>18685</v>
      </c>
      <c r="H874" s="11"/>
    </row>
    <row r="875" spans="1:8" ht="15">
      <c r="A875" s="12">
        <v>874</v>
      </c>
      <c r="B875" s="41" t="s">
        <v>1896</v>
      </c>
      <c r="C875" s="35" t="s">
        <v>1897</v>
      </c>
      <c r="D875" s="35" t="s">
        <v>821</v>
      </c>
      <c r="E875" s="35" t="s">
        <v>10</v>
      </c>
      <c r="F875" s="38" t="s">
        <v>1422</v>
      </c>
      <c r="G875" s="40">
        <v>19243</v>
      </c>
      <c r="H875" s="11"/>
    </row>
    <row r="876" spans="1:8" ht="15">
      <c r="A876" s="12">
        <v>875</v>
      </c>
      <c r="B876" s="41" t="s">
        <v>1898</v>
      </c>
      <c r="C876" s="35" t="s">
        <v>1899</v>
      </c>
      <c r="D876" s="35" t="s">
        <v>580</v>
      </c>
      <c r="E876" s="35" t="s">
        <v>18</v>
      </c>
      <c r="F876" s="38" t="s">
        <v>1422</v>
      </c>
      <c r="G876" s="40">
        <v>18651</v>
      </c>
      <c r="H876" s="11"/>
    </row>
    <row r="877" spans="1:8" ht="15">
      <c r="A877" s="12">
        <v>876</v>
      </c>
      <c r="B877" s="41" t="s">
        <v>1900</v>
      </c>
      <c r="C877" s="35" t="s">
        <v>1901</v>
      </c>
      <c r="D877" s="35" t="s">
        <v>75</v>
      </c>
      <c r="E877" s="35" t="s">
        <v>10</v>
      </c>
      <c r="F877" s="38" t="s">
        <v>1422</v>
      </c>
      <c r="G877" s="40">
        <v>20105</v>
      </c>
      <c r="H877" s="11"/>
    </row>
    <row r="878" spans="1:8" ht="15">
      <c r="A878" s="12">
        <v>877</v>
      </c>
      <c r="B878" s="41" t="s">
        <v>1902</v>
      </c>
      <c r="C878" s="35" t="s">
        <v>1903</v>
      </c>
      <c r="D878" s="35" t="s">
        <v>47</v>
      </c>
      <c r="E878" s="35" t="s">
        <v>10</v>
      </c>
      <c r="F878" s="38" t="s">
        <v>1422</v>
      </c>
      <c r="G878" s="40">
        <v>20264</v>
      </c>
      <c r="H878" s="11"/>
    </row>
    <row r="879" spans="1:8" ht="15">
      <c r="A879" s="12">
        <v>878</v>
      </c>
      <c r="B879" s="41" t="s">
        <v>1904</v>
      </c>
      <c r="C879" s="35" t="s">
        <v>1905</v>
      </c>
      <c r="D879" s="35" t="s">
        <v>476</v>
      </c>
      <c r="E879" s="35" t="s">
        <v>10</v>
      </c>
      <c r="F879" s="38" t="s">
        <v>1422</v>
      </c>
      <c r="G879" s="40">
        <v>19079</v>
      </c>
      <c r="H879" s="11"/>
    </row>
    <row r="880" spans="1:8" ht="15">
      <c r="A880" s="12">
        <v>879</v>
      </c>
      <c r="B880" s="41" t="s">
        <v>1906</v>
      </c>
      <c r="C880" s="35" t="s">
        <v>1907</v>
      </c>
      <c r="D880" s="35" t="s">
        <v>220</v>
      </c>
      <c r="E880" s="35" t="s">
        <v>21</v>
      </c>
      <c r="F880" s="38" t="s">
        <v>1422</v>
      </c>
      <c r="G880" s="40">
        <v>18323</v>
      </c>
      <c r="H880" s="11"/>
    </row>
    <row r="881" spans="1:8" ht="15">
      <c r="A881" s="12">
        <v>880</v>
      </c>
      <c r="B881" s="41" t="s">
        <v>1908</v>
      </c>
      <c r="C881" s="35" t="s">
        <v>1909</v>
      </c>
      <c r="D881" s="35" t="s">
        <v>905</v>
      </c>
      <c r="E881" s="35" t="s">
        <v>33</v>
      </c>
      <c r="F881" s="38" t="s">
        <v>1422</v>
      </c>
      <c r="G881" s="40">
        <v>19679</v>
      </c>
      <c r="H881" s="11"/>
    </row>
    <row r="882" spans="1:8" ht="15">
      <c r="A882" s="12">
        <v>881</v>
      </c>
      <c r="B882" s="41" t="s">
        <v>1910</v>
      </c>
      <c r="C882" s="35" t="s">
        <v>1911</v>
      </c>
      <c r="D882" s="35" t="s">
        <v>177</v>
      </c>
      <c r="E882" s="35" t="s">
        <v>21</v>
      </c>
      <c r="F882" s="38" t="s">
        <v>1422</v>
      </c>
      <c r="G882" s="40">
        <v>19762</v>
      </c>
      <c r="H882" s="11"/>
    </row>
    <row r="883" spans="1:8" ht="15">
      <c r="A883" s="12">
        <v>882</v>
      </c>
      <c r="B883" s="41" t="s">
        <v>1912</v>
      </c>
      <c r="C883" s="35" t="s">
        <v>1913</v>
      </c>
      <c r="D883" s="35" t="s">
        <v>1110</v>
      </c>
      <c r="E883" s="35" t="s">
        <v>422</v>
      </c>
      <c r="F883" s="38" t="s">
        <v>1422</v>
      </c>
      <c r="G883" s="40">
        <v>19642</v>
      </c>
      <c r="H883" s="11"/>
    </row>
    <row r="884" spans="1:8" ht="15">
      <c r="A884" s="12">
        <v>883</v>
      </c>
      <c r="B884" s="41" t="s">
        <v>1914</v>
      </c>
      <c r="C884" s="35" t="s">
        <v>1915</v>
      </c>
      <c r="D884" s="35" t="s">
        <v>268</v>
      </c>
      <c r="E884" s="35" t="s">
        <v>21</v>
      </c>
      <c r="F884" s="38" t="s">
        <v>1422</v>
      </c>
      <c r="G884" s="40">
        <v>20090</v>
      </c>
      <c r="H884" s="11"/>
    </row>
    <row r="885" spans="1:8" ht="15">
      <c r="A885" s="12">
        <v>884</v>
      </c>
      <c r="B885" s="41" t="s">
        <v>1916</v>
      </c>
      <c r="C885" s="35" t="s">
        <v>1917</v>
      </c>
      <c r="D885" s="35" t="s">
        <v>168</v>
      </c>
      <c r="E885" s="35" t="s">
        <v>21</v>
      </c>
      <c r="F885" s="38" t="s">
        <v>1422</v>
      </c>
      <c r="G885" s="40">
        <v>19028</v>
      </c>
      <c r="H885" s="11"/>
    </row>
    <row r="886" spans="1:8" ht="15">
      <c r="A886" s="12">
        <v>885</v>
      </c>
      <c r="B886" s="41" t="s">
        <v>1918</v>
      </c>
      <c r="C886" s="35" t="s">
        <v>1919</v>
      </c>
      <c r="D886" s="35" t="s">
        <v>22</v>
      </c>
      <c r="E886" s="35" t="s">
        <v>237</v>
      </c>
      <c r="F886" s="38" t="s">
        <v>1422</v>
      </c>
      <c r="G886" s="40">
        <v>19064</v>
      </c>
      <c r="H886" s="11"/>
    </row>
    <row r="887" spans="1:8" ht="15">
      <c r="A887" s="12">
        <v>886</v>
      </c>
      <c r="B887" s="41" t="s">
        <v>1920</v>
      </c>
      <c r="C887" s="35" t="s">
        <v>1921</v>
      </c>
      <c r="D887" s="35" t="s">
        <v>22</v>
      </c>
      <c r="E887" s="35" t="s">
        <v>21</v>
      </c>
      <c r="F887" s="38" t="s">
        <v>1422</v>
      </c>
      <c r="G887" s="40">
        <v>19524</v>
      </c>
      <c r="H887" s="11"/>
    </row>
    <row r="888" spans="1:8" ht="15">
      <c r="A888" s="12">
        <v>887</v>
      </c>
      <c r="B888" s="41" t="s">
        <v>1922</v>
      </c>
      <c r="C888" s="35" t="s">
        <v>1923</v>
      </c>
      <c r="D888" s="35" t="s">
        <v>481</v>
      </c>
      <c r="E888" s="35" t="s">
        <v>18</v>
      </c>
      <c r="F888" s="38" t="s">
        <v>1422</v>
      </c>
      <c r="G888" s="40">
        <v>19967</v>
      </c>
      <c r="H888" s="11"/>
    </row>
    <row r="889" spans="1:8" ht="15">
      <c r="A889" s="12">
        <v>888</v>
      </c>
      <c r="B889" s="41" t="s">
        <v>1924</v>
      </c>
      <c r="C889" s="35" t="s">
        <v>1925</v>
      </c>
      <c r="D889" s="35" t="s">
        <v>661</v>
      </c>
      <c r="E889" s="35" t="s">
        <v>18</v>
      </c>
      <c r="F889" s="38" t="s">
        <v>1422</v>
      </c>
      <c r="G889" s="40">
        <v>19420</v>
      </c>
      <c r="H889" s="11"/>
    </row>
    <row r="890" spans="1:8" ht="15">
      <c r="A890" s="12">
        <v>889</v>
      </c>
      <c r="B890" s="41" t="s">
        <v>1926</v>
      </c>
      <c r="C890" s="35" t="s">
        <v>1927</v>
      </c>
      <c r="D890" s="35" t="s">
        <v>247</v>
      </c>
      <c r="E890" s="35" t="s">
        <v>237</v>
      </c>
      <c r="F890" s="38" t="s">
        <v>1422</v>
      </c>
      <c r="G890" s="40">
        <v>18327</v>
      </c>
      <c r="H890" s="11"/>
    </row>
    <row r="891" spans="1:8" ht="15">
      <c r="A891" s="12">
        <v>890</v>
      </c>
      <c r="B891" s="41" t="s">
        <v>1928</v>
      </c>
      <c r="C891" s="35" t="s">
        <v>1929</v>
      </c>
      <c r="D891" s="35" t="s">
        <v>238</v>
      </c>
      <c r="E891" s="35" t="s">
        <v>18</v>
      </c>
      <c r="F891" s="38" t="s">
        <v>1422</v>
      </c>
      <c r="G891" s="40">
        <v>19552</v>
      </c>
      <c r="H891" s="11"/>
    </row>
    <row r="892" spans="1:8" ht="15">
      <c r="A892" s="12">
        <v>891</v>
      </c>
      <c r="B892" s="41" t="s">
        <v>1930</v>
      </c>
      <c r="C892" s="35" t="s">
        <v>1931</v>
      </c>
      <c r="D892" s="35" t="s">
        <v>234</v>
      </c>
      <c r="E892" s="35" t="s">
        <v>10</v>
      </c>
      <c r="F892" s="38" t="s">
        <v>1422</v>
      </c>
      <c r="G892" s="40">
        <v>18430</v>
      </c>
      <c r="H892" s="11"/>
    </row>
    <row r="893" spans="1:8" ht="15">
      <c r="A893" s="12">
        <v>892</v>
      </c>
      <c r="B893" s="41" t="s">
        <v>1932</v>
      </c>
      <c r="C893" s="35" t="s">
        <v>1933</v>
      </c>
      <c r="D893" s="35" t="s">
        <v>711</v>
      </c>
      <c r="E893" s="35" t="s">
        <v>21</v>
      </c>
      <c r="F893" s="38" t="s">
        <v>1422</v>
      </c>
      <c r="G893" s="40">
        <v>18486</v>
      </c>
      <c r="H893" s="11"/>
    </row>
    <row r="894" spans="1:8" ht="15">
      <c r="A894" s="12">
        <v>893</v>
      </c>
      <c r="B894" s="41" t="s">
        <v>1934</v>
      </c>
      <c r="C894" s="35" t="s">
        <v>1935</v>
      </c>
      <c r="D894" s="35" t="s">
        <v>745</v>
      </c>
      <c r="E894" s="35" t="s">
        <v>21</v>
      </c>
      <c r="F894" s="38" t="s">
        <v>1422</v>
      </c>
      <c r="G894" s="40">
        <v>18898</v>
      </c>
      <c r="H894" s="11"/>
    </row>
    <row r="895" spans="1:8" ht="15">
      <c r="A895" s="12">
        <v>894</v>
      </c>
      <c r="B895" s="41" t="s">
        <v>1936</v>
      </c>
      <c r="C895" s="35" t="s">
        <v>1937</v>
      </c>
      <c r="D895" s="35" t="s">
        <v>1110</v>
      </c>
      <c r="E895" s="35" t="s">
        <v>21</v>
      </c>
      <c r="F895" s="38" t="s">
        <v>1422</v>
      </c>
      <c r="G895" s="40">
        <v>19565</v>
      </c>
      <c r="H895" s="11"/>
    </row>
    <row r="896" spans="1:8" ht="15">
      <c r="A896" s="12">
        <v>895</v>
      </c>
      <c r="B896" s="41" t="s">
        <v>1938</v>
      </c>
      <c r="C896" s="35" t="s">
        <v>1939</v>
      </c>
      <c r="D896" s="35" t="s">
        <v>631</v>
      </c>
      <c r="E896" s="35" t="s">
        <v>10</v>
      </c>
      <c r="F896" s="38" t="s">
        <v>1422</v>
      </c>
      <c r="G896" s="40">
        <v>18513</v>
      </c>
      <c r="H896" s="11"/>
    </row>
    <row r="897" spans="1:8" ht="15">
      <c r="A897" s="12">
        <v>896</v>
      </c>
      <c r="B897" s="41" t="s">
        <v>1940</v>
      </c>
      <c r="C897" s="35" t="s">
        <v>1941</v>
      </c>
      <c r="D897" s="35" t="s">
        <v>171</v>
      </c>
      <c r="E897" s="35" t="s">
        <v>18</v>
      </c>
      <c r="F897" s="38" t="s">
        <v>1422</v>
      </c>
      <c r="G897" s="40">
        <v>20407</v>
      </c>
      <c r="H897" s="11"/>
    </row>
    <row r="898" spans="1:8" ht="15">
      <c r="A898" s="12">
        <v>897</v>
      </c>
      <c r="B898" s="41" t="s">
        <v>1942</v>
      </c>
      <c r="C898" s="35" t="s">
        <v>1943</v>
      </c>
      <c r="D898" s="35" t="s">
        <v>195</v>
      </c>
      <c r="E898" s="35" t="s">
        <v>33</v>
      </c>
      <c r="F898" s="38" t="s">
        <v>1422</v>
      </c>
      <c r="G898" s="40">
        <v>18104</v>
      </c>
      <c r="H898" s="11"/>
    </row>
    <row r="899" spans="1:8" ht="15">
      <c r="A899" s="12">
        <v>898</v>
      </c>
      <c r="B899" s="41" t="s">
        <v>1944</v>
      </c>
      <c r="C899" s="35" t="s">
        <v>1945</v>
      </c>
      <c r="D899" s="35" t="s">
        <v>515</v>
      </c>
      <c r="E899" s="35" t="s">
        <v>10</v>
      </c>
      <c r="F899" s="38" t="s">
        <v>1422</v>
      </c>
      <c r="G899" s="40">
        <v>18434</v>
      </c>
      <c r="H899" s="11"/>
    </row>
    <row r="900" spans="1:8" ht="15">
      <c r="A900" s="12">
        <v>899</v>
      </c>
      <c r="B900" s="41" t="s">
        <v>1946</v>
      </c>
      <c r="C900" s="35" t="s">
        <v>1947</v>
      </c>
      <c r="D900" s="35" t="s">
        <v>69</v>
      </c>
      <c r="E900" s="35" t="s">
        <v>18</v>
      </c>
      <c r="F900" s="38" t="s">
        <v>1422</v>
      </c>
      <c r="G900" s="40">
        <v>19895</v>
      </c>
      <c r="H900" s="11"/>
    </row>
    <row r="901" spans="1:8" ht="15">
      <c r="A901" s="12">
        <v>900</v>
      </c>
      <c r="B901" s="41" t="s">
        <v>1948</v>
      </c>
      <c r="C901" s="35" t="s">
        <v>1949</v>
      </c>
      <c r="D901" s="35" t="s">
        <v>515</v>
      </c>
      <c r="E901" s="35" t="s">
        <v>10</v>
      </c>
      <c r="F901" s="38" t="s">
        <v>1422</v>
      </c>
      <c r="G901" s="40">
        <v>19502</v>
      </c>
      <c r="H901" s="11"/>
    </row>
    <row r="902" spans="1:8" ht="15">
      <c r="A902" s="12">
        <v>901</v>
      </c>
      <c r="B902" s="41" t="s">
        <v>1950</v>
      </c>
      <c r="C902" s="35" t="s">
        <v>1951</v>
      </c>
      <c r="D902" s="35" t="s">
        <v>476</v>
      </c>
      <c r="E902" s="35" t="s">
        <v>18</v>
      </c>
      <c r="F902" s="38" t="s">
        <v>1422</v>
      </c>
      <c r="G902" s="40">
        <v>19620</v>
      </c>
      <c r="H902" s="11"/>
    </row>
    <row r="903" spans="1:8" ht="15">
      <c r="A903" s="12">
        <v>902</v>
      </c>
      <c r="B903" s="41" t="s">
        <v>1952</v>
      </c>
      <c r="C903" s="35" t="s">
        <v>1953</v>
      </c>
      <c r="D903" s="35" t="s">
        <v>905</v>
      </c>
      <c r="E903" s="35" t="s">
        <v>21</v>
      </c>
      <c r="F903" s="38" t="s">
        <v>1422</v>
      </c>
      <c r="G903" s="40">
        <v>18258</v>
      </c>
      <c r="H903" s="11"/>
    </row>
    <row r="904" spans="1:8" ht="15">
      <c r="A904" s="12">
        <v>903</v>
      </c>
      <c r="B904" s="41" t="s">
        <v>1954</v>
      </c>
      <c r="C904" s="35" t="s">
        <v>1955</v>
      </c>
      <c r="D904" s="35" t="s">
        <v>905</v>
      </c>
      <c r="E904" s="35" t="s">
        <v>21</v>
      </c>
      <c r="F904" s="38" t="s">
        <v>1422</v>
      </c>
      <c r="G904" s="40">
        <v>19158</v>
      </c>
      <c r="H904" s="11"/>
    </row>
    <row r="905" spans="1:8" ht="15">
      <c r="A905" s="12">
        <v>904</v>
      </c>
      <c r="B905" s="41" t="s">
        <v>1956</v>
      </c>
      <c r="C905" s="35" t="s">
        <v>1957</v>
      </c>
      <c r="D905" s="35" t="s">
        <v>473</v>
      </c>
      <c r="E905" s="35" t="s">
        <v>68</v>
      </c>
      <c r="F905" s="38" t="s">
        <v>1422</v>
      </c>
      <c r="G905" s="40">
        <v>20509</v>
      </c>
      <c r="H905" s="11"/>
    </row>
    <row r="906" spans="1:8" ht="15">
      <c r="A906" s="12">
        <v>905</v>
      </c>
      <c r="B906" s="41" t="s">
        <v>1958</v>
      </c>
      <c r="C906" s="35" t="s">
        <v>1959</v>
      </c>
      <c r="D906" s="35" t="s">
        <v>281</v>
      </c>
      <c r="E906" s="35" t="s">
        <v>109</v>
      </c>
      <c r="F906" s="38" t="s">
        <v>1422</v>
      </c>
      <c r="G906" s="40">
        <v>19744</v>
      </c>
      <c r="H906" s="11"/>
    </row>
    <row r="907" spans="1:8" ht="15">
      <c r="A907" s="12">
        <v>906</v>
      </c>
      <c r="B907" s="41" t="s">
        <v>1960</v>
      </c>
      <c r="C907" s="35" t="s">
        <v>1961</v>
      </c>
      <c r="D907" s="35" t="s">
        <v>195</v>
      </c>
      <c r="E907" s="35" t="s">
        <v>53</v>
      </c>
      <c r="F907" s="38" t="s">
        <v>1422</v>
      </c>
      <c r="G907" s="40">
        <v>19775</v>
      </c>
      <c r="H907" s="11"/>
    </row>
    <row r="908" spans="1:8" ht="15">
      <c r="A908" s="12">
        <v>907</v>
      </c>
      <c r="B908" s="41" t="s">
        <v>1962</v>
      </c>
      <c r="C908" s="35" t="s">
        <v>1963</v>
      </c>
      <c r="D908" s="35" t="s">
        <v>15</v>
      </c>
      <c r="E908" s="35" t="s">
        <v>18</v>
      </c>
      <c r="F908" s="38" t="s">
        <v>1422</v>
      </c>
      <c r="G908" s="40">
        <v>18888</v>
      </c>
      <c r="H908" s="11"/>
    </row>
    <row r="909" spans="1:8" ht="15">
      <c r="A909" s="12">
        <v>908</v>
      </c>
      <c r="B909" s="41" t="s">
        <v>1964</v>
      </c>
      <c r="C909" s="35" t="s">
        <v>1965</v>
      </c>
      <c r="D909" s="35" t="s">
        <v>75</v>
      </c>
      <c r="E909" s="35" t="s">
        <v>10</v>
      </c>
      <c r="F909" s="38" t="s">
        <v>1422</v>
      </c>
      <c r="G909" s="40">
        <v>19500</v>
      </c>
      <c r="H909" s="11"/>
    </row>
    <row r="910" spans="1:8" ht="15">
      <c r="A910" s="12">
        <v>909</v>
      </c>
      <c r="B910" s="41" t="s">
        <v>1966</v>
      </c>
      <c r="C910" s="35" t="s">
        <v>1967</v>
      </c>
      <c r="D910" s="35" t="s">
        <v>75</v>
      </c>
      <c r="E910" s="35" t="s">
        <v>21</v>
      </c>
      <c r="F910" s="38" t="s">
        <v>1422</v>
      </c>
      <c r="G910" s="40">
        <v>19810</v>
      </c>
      <c r="H910" s="11"/>
    </row>
    <row r="911" spans="1:8" ht="15">
      <c r="A911" s="12">
        <v>910</v>
      </c>
      <c r="B911" s="41" t="s">
        <v>1968</v>
      </c>
      <c r="C911" s="35" t="s">
        <v>1969</v>
      </c>
      <c r="D911" s="35" t="s">
        <v>47</v>
      </c>
      <c r="E911" s="35" t="s">
        <v>18</v>
      </c>
      <c r="F911" s="38" t="s">
        <v>1422</v>
      </c>
      <c r="G911" s="40">
        <v>20002</v>
      </c>
      <c r="H911" s="11"/>
    </row>
    <row r="912" spans="1:8" ht="15">
      <c r="A912" s="12">
        <v>911</v>
      </c>
      <c r="B912" s="41" t="s">
        <v>1970</v>
      </c>
      <c r="C912" s="35" t="s">
        <v>1971</v>
      </c>
      <c r="D912" s="35" t="s">
        <v>165</v>
      </c>
      <c r="E912" s="35" t="s">
        <v>109</v>
      </c>
      <c r="F912" s="38" t="s">
        <v>1422</v>
      </c>
      <c r="G912" s="40">
        <v>20251</v>
      </c>
      <c r="H912" s="11"/>
    </row>
    <row r="913" spans="1:8" ht="15">
      <c r="A913" s="12">
        <v>912</v>
      </c>
      <c r="B913" s="41" t="s">
        <v>1972</v>
      </c>
      <c r="C913" s="35" t="s">
        <v>1973</v>
      </c>
      <c r="D913" s="35" t="s">
        <v>577</v>
      </c>
      <c r="E913" s="35" t="s">
        <v>10</v>
      </c>
      <c r="F913" s="38" t="s">
        <v>1422</v>
      </c>
      <c r="G913" s="40">
        <v>19006</v>
      </c>
      <c r="H913" s="11"/>
    </row>
    <row r="914" spans="1:8" ht="15">
      <c r="A914" s="12">
        <v>913</v>
      </c>
      <c r="B914" s="41" t="s">
        <v>1974</v>
      </c>
      <c r="C914" s="35" t="s">
        <v>1975</v>
      </c>
      <c r="D914" s="35" t="s">
        <v>256</v>
      </c>
      <c r="E914" s="35" t="s">
        <v>237</v>
      </c>
      <c r="F914" s="38" t="s">
        <v>1422</v>
      </c>
      <c r="G914" s="40">
        <v>20247</v>
      </c>
      <c r="H914" s="11"/>
    </row>
    <row r="915" spans="1:8" ht="15">
      <c r="A915" s="12">
        <v>914</v>
      </c>
      <c r="B915" s="41" t="s">
        <v>1976</v>
      </c>
      <c r="C915" s="35" t="s">
        <v>1977</v>
      </c>
      <c r="D915" s="35" t="s">
        <v>50</v>
      </c>
      <c r="E915" s="35" t="s">
        <v>10</v>
      </c>
      <c r="F915" s="38" t="s">
        <v>1422</v>
      </c>
      <c r="G915" s="40">
        <v>20322</v>
      </c>
      <c r="H915" s="11"/>
    </row>
    <row r="916" spans="1:8" ht="15">
      <c r="A916" s="12">
        <v>915</v>
      </c>
      <c r="B916" s="41" t="s">
        <v>1978</v>
      </c>
      <c r="C916" s="35" t="s">
        <v>1979</v>
      </c>
      <c r="D916" s="35" t="s">
        <v>1189</v>
      </c>
      <c r="E916" s="35" t="s">
        <v>18</v>
      </c>
      <c r="F916" s="38" t="s">
        <v>1422</v>
      </c>
      <c r="G916" s="40">
        <v>19057</v>
      </c>
      <c r="H916" s="11"/>
    </row>
    <row r="917" spans="1:8" ht="15">
      <c r="A917" s="12">
        <v>916</v>
      </c>
      <c r="B917" s="41" t="s">
        <v>1980</v>
      </c>
      <c r="C917" s="35" t="s">
        <v>1981</v>
      </c>
      <c r="D917" s="35" t="s">
        <v>337</v>
      </c>
      <c r="E917" s="35" t="s">
        <v>21</v>
      </c>
      <c r="F917" s="38" t="s">
        <v>1422</v>
      </c>
      <c r="G917" s="40">
        <v>18435</v>
      </c>
      <c r="H917" s="11"/>
    </row>
    <row r="918" spans="1:8" ht="15">
      <c r="A918" s="12">
        <v>917</v>
      </c>
      <c r="B918" s="41" t="s">
        <v>1982</v>
      </c>
      <c r="C918" s="35" t="s">
        <v>1983</v>
      </c>
      <c r="D918" s="35" t="s">
        <v>373</v>
      </c>
      <c r="E918" s="35" t="s">
        <v>18</v>
      </c>
      <c r="F918" s="38" t="s">
        <v>1422</v>
      </c>
      <c r="G918" s="40">
        <v>18672</v>
      </c>
      <c r="H918" s="11"/>
    </row>
    <row r="919" spans="1:8" ht="15">
      <c r="A919" s="12">
        <v>918</v>
      </c>
      <c r="B919" s="41" t="s">
        <v>1984</v>
      </c>
      <c r="C919" s="35" t="s">
        <v>1985</v>
      </c>
      <c r="D919" s="35" t="s">
        <v>171</v>
      </c>
      <c r="E919" s="35" t="s">
        <v>10</v>
      </c>
      <c r="F919" s="38" t="s">
        <v>1422</v>
      </c>
      <c r="G919" s="40">
        <v>20146</v>
      </c>
      <c r="H919" s="11"/>
    </row>
    <row r="920" spans="1:8" ht="15">
      <c r="A920" s="12">
        <v>919</v>
      </c>
      <c r="B920" s="41" t="s">
        <v>1986</v>
      </c>
      <c r="C920" s="35" t="s">
        <v>1987</v>
      </c>
      <c r="D920" s="35" t="s">
        <v>61</v>
      </c>
      <c r="E920" s="35" t="s">
        <v>21</v>
      </c>
      <c r="F920" s="38" t="s">
        <v>1422</v>
      </c>
      <c r="G920" s="40">
        <v>18919</v>
      </c>
      <c r="H920" s="11"/>
    </row>
    <row r="921" spans="1:8" ht="15">
      <c r="A921" s="12">
        <v>920</v>
      </c>
      <c r="B921" s="41" t="s">
        <v>1988</v>
      </c>
      <c r="C921" s="35" t="s">
        <v>1989</v>
      </c>
      <c r="D921" s="35" t="s">
        <v>195</v>
      </c>
      <c r="E921" s="35" t="s">
        <v>10</v>
      </c>
      <c r="F921" s="38" t="s">
        <v>1422</v>
      </c>
      <c r="G921" s="40">
        <v>18647</v>
      </c>
      <c r="H921" s="11"/>
    </row>
    <row r="922" spans="1:8" ht="15">
      <c r="A922" s="12">
        <v>921</v>
      </c>
      <c r="B922" s="41" t="s">
        <v>1990</v>
      </c>
      <c r="C922" s="35" t="s">
        <v>1991</v>
      </c>
      <c r="D922" s="35" t="s">
        <v>543</v>
      </c>
      <c r="E922" s="35" t="s">
        <v>21</v>
      </c>
      <c r="F922" s="38" t="s">
        <v>1422</v>
      </c>
      <c r="G922" s="40">
        <v>19375</v>
      </c>
      <c r="H922" s="11"/>
    </row>
    <row r="923" spans="1:8" ht="15">
      <c r="A923" s="12">
        <v>922</v>
      </c>
      <c r="B923" s="41" t="s">
        <v>1992</v>
      </c>
      <c r="C923" s="35" t="s">
        <v>1993</v>
      </c>
      <c r="D923" s="35" t="s">
        <v>524</v>
      </c>
      <c r="E923" s="35" t="s">
        <v>21</v>
      </c>
      <c r="F923" s="38" t="s">
        <v>1422</v>
      </c>
      <c r="G923" s="40">
        <v>20412</v>
      </c>
      <c r="H923" s="11"/>
    </row>
    <row r="924" spans="1:8" ht="15">
      <c r="A924" s="12">
        <v>923</v>
      </c>
      <c r="B924" s="41" t="s">
        <v>1994</v>
      </c>
      <c r="C924" s="35" t="s">
        <v>1995</v>
      </c>
      <c r="D924" s="35" t="s">
        <v>22</v>
      </c>
      <c r="E924" s="35" t="s">
        <v>43</v>
      </c>
      <c r="F924" s="38" t="s">
        <v>1422</v>
      </c>
      <c r="G924" s="40">
        <v>19606</v>
      </c>
      <c r="H924" s="11"/>
    </row>
    <row r="925" spans="1:8" ht="15">
      <c r="A925" s="12">
        <v>924</v>
      </c>
      <c r="B925" s="41" t="s">
        <v>1996</v>
      </c>
      <c r="C925" s="35" t="s">
        <v>1997</v>
      </c>
      <c r="D925" s="35" t="s">
        <v>661</v>
      </c>
      <c r="E925" s="35" t="s">
        <v>21</v>
      </c>
      <c r="F925" s="38" t="s">
        <v>1422</v>
      </c>
      <c r="G925" s="40">
        <v>19686</v>
      </c>
      <c r="H925" s="11"/>
    </row>
    <row r="926" spans="1:8" ht="15">
      <c r="A926" s="12">
        <v>925</v>
      </c>
      <c r="B926" s="41" t="s">
        <v>1998</v>
      </c>
      <c r="C926" s="35" t="s">
        <v>1999</v>
      </c>
      <c r="D926" s="35" t="s">
        <v>40</v>
      </c>
      <c r="E926" s="35" t="s">
        <v>10</v>
      </c>
      <c r="F926" s="38" t="s">
        <v>1422</v>
      </c>
      <c r="G926" s="40">
        <v>19816</v>
      </c>
      <c r="H926" s="11"/>
    </row>
    <row r="927" spans="1:8" ht="15">
      <c r="A927" s="12">
        <v>926</v>
      </c>
      <c r="B927" s="41" t="s">
        <v>2000</v>
      </c>
      <c r="C927" s="35" t="s">
        <v>2001</v>
      </c>
      <c r="D927" s="35" t="s">
        <v>470</v>
      </c>
      <c r="E927" s="35" t="s">
        <v>21</v>
      </c>
      <c r="F927" s="38" t="s">
        <v>1422</v>
      </c>
      <c r="G927" s="40">
        <v>19877</v>
      </c>
      <c r="H927" s="11"/>
    </row>
    <row r="928" spans="1:8" ht="15">
      <c r="A928" s="12">
        <v>927</v>
      </c>
      <c r="B928" s="41" t="s">
        <v>2002</v>
      </c>
      <c r="C928" s="35" t="s">
        <v>2003</v>
      </c>
      <c r="D928" s="35" t="s">
        <v>816</v>
      </c>
      <c r="E928" s="35" t="s">
        <v>18</v>
      </c>
      <c r="F928" s="38" t="s">
        <v>1422</v>
      </c>
      <c r="G928" s="40">
        <v>20331</v>
      </c>
      <c r="H928" s="11"/>
    </row>
    <row r="929" spans="1:8" ht="15">
      <c r="A929" s="12">
        <v>928</v>
      </c>
      <c r="B929" s="41" t="s">
        <v>2004</v>
      </c>
      <c r="C929" s="35" t="s">
        <v>2005</v>
      </c>
      <c r="D929" s="35" t="s">
        <v>259</v>
      </c>
      <c r="E929" s="35" t="s">
        <v>18</v>
      </c>
      <c r="F929" s="38" t="s">
        <v>1422</v>
      </c>
      <c r="G929" s="40">
        <v>19714</v>
      </c>
      <c r="H929" s="11"/>
    </row>
    <row r="930" spans="1:8" ht="15">
      <c r="A930" s="12">
        <v>929</v>
      </c>
      <c r="B930" s="41" t="s">
        <v>2006</v>
      </c>
      <c r="C930" s="35" t="s">
        <v>2007</v>
      </c>
      <c r="D930" s="35" t="s">
        <v>497</v>
      </c>
      <c r="E930" s="35" t="s">
        <v>21</v>
      </c>
      <c r="F930" s="38" t="s">
        <v>1422</v>
      </c>
      <c r="G930" s="40">
        <v>19985</v>
      </c>
      <c r="H930" s="11"/>
    </row>
    <row r="931" spans="1:8" ht="15">
      <c r="A931" s="12">
        <v>930</v>
      </c>
      <c r="B931" s="41" t="s">
        <v>2008</v>
      </c>
      <c r="C931" s="35" t="s">
        <v>2009</v>
      </c>
      <c r="D931" s="35" t="s">
        <v>415</v>
      </c>
      <c r="E931" s="35" t="s">
        <v>21</v>
      </c>
      <c r="F931" s="38" t="s">
        <v>1422</v>
      </c>
      <c r="G931" s="40">
        <v>18998</v>
      </c>
      <c r="H931" s="11"/>
    </row>
    <row r="932" spans="1:8" ht="15">
      <c r="A932" s="12">
        <v>931</v>
      </c>
      <c r="B932" s="41" t="s">
        <v>2010</v>
      </c>
      <c r="C932" s="35" t="s">
        <v>2011</v>
      </c>
      <c r="D932" s="35" t="s">
        <v>348</v>
      </c>
      <c r="E932" s="35" t="s">
        <v>21</v>
      </c>
      <c r="F932" s="38" t="s">
        <v>1422</v>
      </c>
      <c r="G932" s="40">
        <v>19587</v>
      </c>
      <c r="H932" s="11"/>
    </row>
    <row r="933" spans="1:8" ht="15">
      <c r="A933" s="12">
        <v>932</v>
      </c>
      <c r="B933" s="41" t="s">
        <v>2012</v>
      </c>
      <c r="C933" s="35" t="s">
        <v>2013</v>
      </c>
      <c r="D933" s="35" t="s">
        <v>146</v>
      </c>
      <c r="E933" s="35" t="s">
        <v>10</v>
      </c>
      <c r="F933" s="38" t="s">
        <v>1422</v>
      </c>
      <c r="G933" s="40">
        <v>18483</v>
      </c>
      <c r="H933" s="11"/>
    </row>
    <row r="934" spans="1:8" ht="15">
      <c r="A934" s="12">
        <v>933</v>
      </c>
      <c r="B934" s="41" t="s">
        <v>2014</v>
      </c>
      <c r="C934" s="35" t="s">
        <v>2015</v>
      </c>
      <c r="D934" s="35" t="s">
        <v>40</v>
      </c>
      <c r="E934" s="35" t="s">
        <v>18</v>
      </c>
      <c r="F934" s="38" t="s">
        <v>1422</v>
      </c>
      <c r="G934" s="40">
        <v>19233</v>
      </c>
      <c r="H934" s="11"/>
    </row>
    <row r="935" spans="1:8" ht="15">
      <c r="A935" s="12">
        <v>934</v>
      </c>
      <c r="B935" s="41" t="s">
        <v>2016</v>
      </c>
      <c r="C935" s="35" t="s">
        <v>2017</v>
      </c>
      <c r="D935" s="35" t="s">
        <v>40</v>
      </c>
      <c r="E935" s="35" t="s">
        <v>10</v>
      </c>
      <c r="F935" s="38" t="s">
        <v>1422</v>
      </c>
      <c r="G935" s="40">
        <v>20470</v>
      </c>
      <c r="H935" s="11"/>
    </row>
    <row r="936" spans="1:8" ht="15">
      <c r="A936" s="12">
        <v>935</v>
      </c>
      <c r="B936" s="41" t="s">
        <v>2018</v>
      </c>
      <c r="C936" s="35" t="s">
        <v>2019</v>
      </c>
      <c r="D936" s="35" t="s">
        <v>328</v>
      </c>
      <c r="E936" s="35" t="s">
        <v>18</v>
      </c>
      <c r="F936" s="38" t="s">
        <v>1422</v>
      </c>
      <c r="G936" s="40">
        <v>20215</v>
      </c>
      <c r="H936" s="11"/>
    </row>
    <row r="937" spans="1:8" ht="15">
      <c r="A937" s="12">
        <v>936</v>
      </c>
      <c r="B937" s="41" t="s">
        <v>2020</v>
      </c>
      <c r="C937" s="35" t="s">
        <v>2021</v>
      </c>
      <c r="D937" s="35" t="s">
        <v>195</v>
      </c>
      <c r="E937" s="35" t="s">
        <v>21</v>
      </c>
      <c r="F937" s="38" t="s">
        <v>1422</v>
      </c>
      <c r="G937" s="40">
        <v>18984</v>
      </c>
      <c r="H937" s="11"/>
    </row>
    <row r="938" spans="1:8" ht="15">
      <c r="A938" s="12">
        <v>937</v>
      </c>
      <c r="B938" s="41" t="s">
        <v>2022</v>
      </c>
      <c r="C938" s="35" t="s">
        <v>2023</v>
      </c>
      <c r="D938" s="35" t="s">
        <v>275</v>
      </c>
      <c r="E938" s="35" t="s">
        <v>18</v>
      </c>
      <c r="F938" s="38" t="s">
        <v>1422</v>
      </c>
      <c r="G938" s="40">
        <v>20296</v>
      </c>
      <c r="H938" s="11"/>
    </row>
    <row r="939" spans="1:8" ht="15">
      <c r="A939" s="12">
        <v>938</v>
      </c>
      <c r="B939" s="41" t="s">
        <v>2024</v>
      </c>
      <c r="C939" s="35" t="s">
        <v>2025</v>
      </c>
      <c r="D939" s="35" t="s">
        <v>524</v>
      </c>
      <c r="E939" s="35" t="s">
        <v>33</v>
      </c>
      <c r="F939" s="38" t="s">
        <v>1422</v>
      </c>
      <c r="G939" s="40">
        <v>18861</v>
      </c>
      <c r="H939" s="11"/>
    </row>
    <row r="940" spans="1:8" ht="15">
      <c r="A940" s="12">
        <v>939</v>
      </c>
      <c r="B940" s="41" t="s">
        <v>2026</v>
      </c>
      <c r="C940" s="35" t="s">
        <v>2027</v>
      </c>
      <c r="D940" s="35" t="s">
        <v>104</v>
      </c>
      <c r="E940" s="35" t="s">
        <v>18</v>
      </c>
      <c r="F940" s="38" t="s">
        <v>1422</v>
      </c>
      <c r="G940" s="40">
        <v>20293</v>
      </c>
      <c r="H940" s="11"/>
    </row>
    <row r="941" spans="1:8" ht="15">
      <c r="A941" s="12">
        <v>940</v>
      </c>
      <c r="B941" s="41" t="s">
        <v>2028</v>
      </c>
      <c r="C941" s="35" t="s">
        <v>2029</v>
      </c>
      <c r="D941" s="35" t="s">
        <v>275</v>
      </c>
      <c r="E941" s="35" t="s">
        <v>18</v>
      </c>
      <c r="F941" s="38" t="s">
        <v>1422</v>
      </c>
      <c r="G941" s="40">
        <v>20172</v>
      </c>
      <c r="H941" s="11"/>
    </row>
    <row r="942" spans="1:8" ht="15">
      <c r="A942" s="12">
        <v>941</v>
      </c>
      <c r="B942" s="41" t="s">
        <v>2030</v>
      </c>
      <c r="C942" s="35" t="s">
        <v>2031</v>
      </c>
      <c r="D942" s="35" t="s">
        <v>133</v>
      </c>
      <c r="E942" s="35" t="s">
        <v>43</v>
      </c>
      <c r="F942" s="38" t="s">
        <v>1422</v>
      </c>
      <c r="G942" s="40">
        <v>19222</v>
      </c>
      <c r="H942" s="11"/>
    </row>
    <row r="943" spans="1:8" ht="15">
      <c r="A943" s="12">
        <v>942</v>
      </c>
      <c r="B943" s="41" t="s">
        <v>2032</v>
      </c>
      <c r="C943" s="35" t="s">
        <v>2033</v>
      </c>
      <c r="D943" s="35" t="s">
        <v>84</v>
      </c>
      <c r="E943" s="35" t="s">
        <v>18</v>
      </c>
      <c r="F943" s="38" t="s">
        <v>1422</v>
      </c>
      <c r="G943" s="40">
        <v>19078</v>
      </c>
      <c r="H943" s="11"/>
    </row>
    <row r="944" spans="1:8" ht="15">
      <c r="A944" s="12">
        <v>943</v>
      </c>
      <c r="B944" s="41" t="s">
        <v>2034</v>
      </c>
      <c r="C944" s="35" t="s">
        <v>2035</v>
      </c>
      <c r="D944" s="35" t="s">
        <v>656</v>
      </c>
      <c r="E944" s="35" t="s">
        <v>14</v>
      </c>
      <c r="F944" s="38" t="s">
        <v>1422</v>
      </c>
      <c r="G944" s="40">
        <v>20426</v>
      </c>
      <c r="H944" s="11"/>
    </row>
    <row r="945" spans="1:8" ht="15">
      <c r="A945" s="12">
        <v>944</v>
      </c>
      <c r="B945" s="41" t="s">
        <v>2036</v>
      </c>
      <c r="C945" s="35" t="s">
        <v>2037</v>
      </c>
      <c r="D945" s="35" t="s">
        <v>234</v>
      </c>
      <c r="E945" s="35" t="s">
        <v>826</v>
      </c>
      <c r="F945" s="38" t="s">
        <v>1422</v>
      </c>
      <c r="G945" s="40">
        <v>19751</v>
      </c>
      <c r="H945" s="11"/>
    </row>
    <row r="946" spans="1:8" ht="15">
      <c r="A946" s="12">
        <v>945</v>
      </c>
      <c r="B946" s="41" t="s">
        <v>2038</v>
      </c>
      <c r="C946" s="35" t="s">
        <v>2039</v>
      </c>
      <c r="D946" s="35" t="s">
        <v>195</v>
      </c>
      <c r="E946" s="35" t="s">
        <v>10</v>
      </c>
      <c r="F946" s="38" t="s">
        <v>1422</v>
      </c>
      <c r="G946" s="40">
        <v>18142</v>
      </c>
      <c r="H946" s="11"/>
    </row>
    <row r="947" spans="1:8" ht="15">
      <c r="A947" s="12">
        <v>946</v>
      </c>
      <c r="B947" s="41" t="s">
        <v>2040</v>
      </c>
      <c r="C947" s="35" t="s">
        <v>2041</v>
      </c>
      <c r="D947" s="35" t="s">
        <v>185</v>
      </c>
      <c r="E947" s="35" t="s">
        <v>18</v>
      </c>
      <c r="F947" s="38" t="s">
        <v>1422</v>
      </c>
      <c r="G947" s="40">
        <v>20425</v>
      </c>
      <c r="H947" s="11"/>
    </row>
    <row r="948" spans="1:8" ht="15">
      <c r="A948" s="12">
        <v>947</v>
      </c>
      <c r="B948" s="41" t="s">
        <v>2042</v>
      </c>
      <c r="C948" s="35" t="s">
        <v>2043</v>
      </c>
      <c r="D948" s="35" t="s">
        <v>307</v>
      </c>
      <c r="E948" s="35" t="s">
        <v>18</v>
      </c>
      <c r="F948" s="38" t="s">
        <v>1422</v>
      </c>
      <c r="G948" s="40">
        <v>19727</v>
      </c>
      <c r="H948" s="11"/>
    </row>
    <row r="949" spans="1:8" ht="15">
      <c r="A949" s="12">
        <v>948</v>
      </c>
      <c r="B949" s="41" t="s">
        <v>2044</v>
      </c>
      <c r="C949" s="35" t="s">
        <v>2045</v>
      </c>
      <c r="D949" s="35" t="s">
        <v>195</v>
      </c>
      <c r="E949" s="35" t="s">
        <v>10</v>
      </c>
      <c r="F949" s="38" t="s">
        <v>1422</v>
      </c>
      <c r="G949" s="40">
        <v>20605</v>
      </c>
      <c r="H949" s="11"/>
    </row>
    <row r="950" spans="1:8" ht="15">
      <c r="A950" s="12">
        <v>949</v>
      </c>
      <c r="B950" s="41" t="s">
        <v>2046</v>
      </c>
      <c r="C950" s="35" t="s">
        <v>2047</v>
      </c>
      <c r="D950" s="35" t="s">
        <v>656</v>
      </c>
      <c r="E950" s="35" t="s">
        <v>237</v>
      </c>
      <c r="F950" s="38" t="s">
        <v>1422</v>
      </c>
      <c r="G950" s="40">
        <v>18546</v>
      </c>
      <c r="H950" s="11"/>
    </row>
    <row r="951" spans="1:8" ht="15">
      <c r="A951" s="12">
        <v>950</v>
      </c>
      <c r="B951" s="41" t="s">
        <v>2048</v>
      </c>
      <c r="C951" s="35" t="s">
        <v>2049</v>
      </c>
      <c r="D951" s="35" t="s">
        <v>431</v>
      </c>
      <c r="E951" s="35" t="s">
        <v>18</v>
      </c>
      <c r="F951" s="38" t="s">
        <v>1422</v>
      </c>
      <c r="G951" s="40">
        <v>20494</v>
      </c>
      <c r="H951" s="11"/>
    </row>
    <row r="952" spans="1:8" ht="15">
      <c r="A952" s="12">
        <v>951</v>
      </c>
      <c r="B952" s="41" t="s">
        <v>2050</v>
      </c>
      <c r="C952" s="35" t="s">
        <v>2051</v>
      </c>
      <c r="D952" s="35" t="s">
        <v>1071</v>
      </c>
      <c r="E952" s="35" t="s">
        <v>18</v>
      </c>
      <c r="F952" s="38" t="s">
        <v>1422</v>
      </c>
      <c r="G952" s="40">
        <v>19785</v>
      </c>
      <c r="H952" s="11"/>
    </row>
    <row r="953" spans="1:8" ht="15">
      <c r="A953" s="12">
        <v>952</v>
      </c>
      <c r="B953" s="41" t="s">
        <v>2052</v>
      </c>
      <c r="C953" s="35" t="s">
        <v>2053</v>
      </c>
      <c r="D953" s="35" t="s">
        <v>234</v>
      </c>
      <c r="E953" s="35" t="s">
        <v>21</v>
      </c>
      <c r="F953" s="38" t="s">
        <v>1422</v>
      </c>
      <c r="G953" s="40">
        <v>19988</v>
      </c>
      <c r="H953" s="11"/>
    </row>
    <row r="954" spans="1:8" ht="15">
      <c r="A954" s="12">
        <v>953</v>
      </c>
      <c r="B954" s="41" t="s">
        <v>2054</v>
      </c>
      <c r="C954" s="35" t="s">
        <v>2055</v>
      </c>
      <c r="D954" s="35" t="s">
        <v>69</v>
      </c>
      <c r="E954" s="35" t="s">
        <v>21</v>
      </c>
      <c r="F954" s="38" t="s">
        <v>1422</v>
      </c>
      <c r="G954" s="40">
        <v>19949</v>
      </c>
      <c r="H954" s="11"/>
    </row>
    <row r="955" spans="1:8" ht="15">
      <c r="A955" s="12">
        <v>954</v>
      </c>
      <c r="B955" s="41" t="s">
        <v>2056</v>
      </c>
      <c r="C955" s="35" t="s">
        <v>2057</v>
      </c>
      <c r="D955" s="35" t="s">
        <v>185</v>
      </c>
      <c r="E955" s="35" t="s">
        <v>18</v>
      </c>
      <c r="F955" s="38" t="s">
        <v>1422</v>
      </c>
      <c r="G955" s="40">
        <v>20583</v>
      </c>
      <c r="H955" s="11"/>
    </row>
    <row r="956" spans="1:8" ht="15">
      <c r="A956" s="12">
        <v>955</v>
      </c>
      <c r="B956" s="41" t="s">
        <v>2058</v>
      </c>
      <c r="C956" s="35" t="s">
        <v>2059</v>
      </c>
      <c r="D956" s="35" t="s">
        <v>661</v>
      </c>
      <c r="E956" s="35" t="s">
        <v>21</v>
      </c>
      <c r="F956" s="38" t="s">
        <v>1422</v>
      </c>
      <c r="G956" s="40">
        <v>19858</v>
      </c>
      <c r="H956" s="11"/>
    </row>
    <row r="957" spans="1:8" ht="15">
      <c r="A957" s="12">
        <v>956</v>
      </c>
      <c r="B957" s="41" t="s">
        <v>2060</v>
      </c>
      <c r="C957" s="35" t="s">
        <v>2061</v>
      </c>
      <c r="D957" s="35" t="s">
        <v>22</v>
      </c>
      <c r="E957" s="35" t="s">
        <v>21</v>
      </c>
      <c r="F957" s="38" t="s">
        <v>1422</v>
      </c>
      <c r="G957" s="40">
        <v>19206</v>
      </c>
      <c r="H957" s="11"/>
    </row>
    <row r="958" spans="1:8" ht="15">
      <c r="A958" s="12">
        <v>957</v>
      </c>
      <c r="B958" s="41" t="s">
        <v>2062</v>
      </c>
      <c r="C958" s="35" t="s">
        <v>2063</v>
      </c>
      <c r="D958" s="35" t="s">
        <v>133</v>
      </c>
      <c r="E958" s="35" t="s">
        <v>18</v>
      </c>
      <c r="F958" s="38" t="s">
        <v>1422</v>
      </c>
      <c r="G958" s="40">
        <v>19008</v>
      </c>
      <c r="H958" s="11"/>
    </row>
    <row r="959" spans="1:8" ht="15">
      <c r="A959" s="12">
        <v>958</v>
      </c>
      <c r="B959" s="41" t="s">
        <v>2064</v>
      </c>
      <c r="C959" s="35" t="s">
        <v>2065</v>
      </c>
      <c r="D959" s="35" t="s">
        <v>357</v>
      </c>
      <c r="E959" s="35" t="s">
        <v>18</v>
      </c>
      <c r="F959" s="38" t="s">
        <v>1422</v>
      </c>
      <c r="G959" s="40">
        <v>19911</v>
      </c>
      <c r="H959" s="11"/>
    </row>
    <row r="960" spans="1:8" ht="15">
      <c r="A960" s="12">
        <v>959</v>
      </c>
      <c r="B960" s="41" t="s">
        <v>2066</v>
      </c>
      <c r="C960" s="35" t="s">
        <v>2067</v>
      </c>
      <c r="D960" s="35" t="s">
        <v>905</v>
      </c>
      <c r="E960" s="35" t="s">
        <v>10</v>
      </c>
      <c r="F960" s="38" t="s">
        <v>1422</v>
      </c>
      <c r="G960" s="40">
        <v>20146</v>
      </c>
      <c r="H960" s="11"/>
    </row>
    <row r="961" spans="1:8" ht="15">
      <c r="A961" s="12">
        <v>960</v>
      </c>
      <c r="B961" s="41" t="s">
        <v>2068</v>
      </c>
      <c r="C961" s="35" t="s">
        <v>2069</v>
      </c>
      <c r="D961" s="35" t="s">
        <v>247</v>
      </c>
      <c r="E961" s="35" t="s">
        <v>21</v>
      </c>
      <c r="F961" s="38" t="s">
        <v>1422</v>
      </c>
      <c r="G961" s="40">
        <v>19324</v>
      </c>
      <c r="H961" s="11"/>
    </row>
    <row r="962" spans="1:8" ht="15">
      <c r="A962" s="12">
        <v>961</v>
      </c>
      <c r="B962" s="41" t="s">
        <v>2070</v>
      </c>
      <c r="C962" s="35" t="s">
        <v>2071</v>
      </c>
      <c r="D962" s="35" t="s">
        <v>782</v>
      </c>
      <c r="E962" s="35" t="s">
        <v>21</v>
      </c>
      <c r="F962" s="38" t="s">
        <v>1422</v>
      </c>
      <c r="G962" s="40">
        <v>20176</v>
      </c>
      <c r="H962" s="11"/>
    </row>
    <row r="963" spans="1:8" ht="15">
      <c r="A963" s="12">
        <v>962</v>
      </c>
      <c r="B963" s="41" t="s">
        <v>2072</v>
      </c>
      <c r="C963" s="35" t="s">
        <v>2073</v>
      </c>
      <c r="D963" s="35" t="s">
        <v>256</v>
      </c>
      <c r="E963" s="35" t="s">
        <v>18</v>
      </c>
      <c r="F963" s="38" t="s">
        <v>1422</v>
      </c>
      <c r="G963" s="40">
        <v>19837</v>
      </c>
      <c r="H963" s="11"/>
    </row>
    <row r="964" spans="1:8" ht="15">
      <c r="A964" s="12">
        <v>963</v>
      </c>
      <c r="B964" s="41" t="s">
        <v>2074</v>
      </c>
      <c r="C964" s="35" t="s">
        <v>2075</v>
      </c>
      <c r="D964" s="35" t="s">
        <v>160</v>
      </c>
      <c r="E964" s="35" t="s">
        <v>18</v>
      </c>
      <c r="F964" s="38" t="s">
        <v>1422</v>
      </c>
      <c r="G964" s="40">
        <v>19673</v>
      </c>
      <c r="H964" s="11"/>
    </row>
    <row r="965" spans="1:8" ht="15">
      <c r="A965" s="12">
        <v>964</v>
      </c>
      <c r="B965" s="41" t="s">
        <v>2076</v>
      </c>
      <c r="C965" s="35" t="s">
        <v>2077</v>
      </c>
      <c r="D965" s="35" t="s">
        <v>160</v>
      </c>
      <c r="E965" s="35" t="s">
        <v>18</v>
      </c>
      <c r="F965" s="38" t="s">
        <v>1422</v>
      </c>
      <c r="G965" s="40">
        <v>20246</v>
      </c>
      <c r="H965" s="11"/>
    </row>
    <row r="966" spans="1:8" ht="15">
      <c r="A966" s="12">
        <v>965</v>
      </c>
      <c r="B966" s="41" t="s">
        <v>2078</v>
      </c>
      <c r="C966" s="35" t="s">
        <v>2079</v>
      </c>
      <c r="D966" s="35" t="s">
        <v>247</v>
      </c>
      <c r="E966" s="35" t="s">
        <v>18</v>
      </c>
      <c r="F966" s="38" t="s">
        <v>1422</v>
      </c>
      <c r="G966" s="40">
        <v>19491</v>
      </c>
      <c r="H966" s="11"/>
    </row>
    <row r="967" spans="1:8" ht="15">
      <c r="A967" s="12">
        <v>966</v>
      </c>
      <c r="B967" s="41" t="s">
        <v>2080</v>
      </c>
      <c r="C967" s="35" t="s">
        <v>2081</v>
      </c>
      <c r="D967" s="35" t="s">
        <v>75</v>
      </c>
      <c r="E967" s="35" t="s">
        <v>18</v>
      </c>
      <c r="F967" s="38" t="s">
        <v>1422</v>
      </c>
      <c r="G967" s="40">
        <v>18156</v>
      </c>
      <c r="H967" s="11"/>
    </row>
    <row r="968" spans="1:8" ht="15">
      <c r="A968" s="12">
        <v>967</v>
      </c>
      <c r="B968" s="41" t="s">
        <v>2082</v>
      </c>
      <c r="C968" s="35" t="s">
        <v>2083</v>
      </c>
      <c r="D968" s="35" t="s">
        <v>195</v>
      </c>
      <c r="E968" s="35" t="s">
        <v>10</v>
      </c>
      <c r="F968" s="38" t="s">
        <v>1422</v>
      </c>
      <c r="G968" s="40">
        <v>20177</v>
      </c>
      <c r="H968" s="11"/>
    </row>
    <row r="969" spans="1:8" ht="15">
      <c r="A969" s="12">
        <v>968</v>
      </c>
      <c r="B969" s="41" t="s">
        <v>2084</v>
      </c>
      <c r="C969" s="35" t="s">
        <v>2085</v>
      </c>
      <c r="D969" s="35" t="s">
        <v>185</v>
      </c>
      <c r="E969" s="35" t="s">
        <v>21</v>
      </c>
      <c r="F969" s="38" t="s">
        <v>1422</v>
      </c>
      <c r="G969" s="40">
        <v>20535</v>
      </c>
      <c r="H969" s="11"/>
    </row>
    <row r="970" spans="1:8" ht="15">
      <c r="A970" s="12">
        <v>969</v>
      </c>
      <c r="B970" s="41" t="s">
        <v>2086</v>
      </c>
      <c r="C970" s="35" t="s">
        <v>2087</v>
      </c>
      <c r="D970" s="35" t="s">
        <v>1003</v>
      </c>
      <c r="E970" s="35" t="s">
        <v>10</v>
      </c>
      <c r="F970" s="38" t="s">
        <v>1422</v>
      </c>
      <c r="G970" s="40">
        <v>20402</v>
      </c>
      <c r="H970" s="11"/>
    </row>
    <row r="971" spans="1:8" ht="15">
      <c r="A971" s="12">
        <v>970</v>
      </c>
      <c r="B971" s="41" t="s">
        <v>2088</v>
      </c>
      <c r="C971" s="35" t="s">
        <v>2089</v>
      </c>
      <c r="D971" s="35" t="s">
        <v>484</v>
      </c>
      <c r="E971" s="35" t="s">
        <v>18</v>
      </c>
      <c r="F971" s="38" t="s">
        <v>1422</v>
      </c>
      <c r="G971" s="40">
        <v>19264</v>
      </c>
      <c r="H971" s="11"/>
    </row>
    <row r="972" spans="1:8" ht="15">
      <c r="A972" s="12">
        <v>971</v>
      </c>
      <c r="B972" s="41" t="s">
        <v>2090</v>
      </c>
      <c r="C972" s="35" t="s">
        <v>2091</v>
      </c>
      <c r="D972" s="35" t="s">
        <v>914</v>
      </c>
      <c r="E972" s="35" t="s">
        <v>10</v>
      </c>
      <c r="F972" s="38" t="s">
        <v>1422</v>
      </c>
      <c r="G972" s="40">
        <v>20496</v>
      </c>
      <c r="H972" s="11"/>
    </row>
    <row r="973" spans="1:8" ht="15">
      <c r="A973" s="12">
        <v>972</v>
      </c>
      <c r="B973" s="41" t="s">
        <v>2092</v>
      </c>
      <c r="C973" s="35" t="s">
        <v>2093</v>
      </c>
      <c r="D973" s="35" t="s">
        <v>58</v>
      </c>
      <c r="E973" s="35" t="s">
        <v>21</v>
      </c>
      <c r="F973" s="38" t="s">
        <v>1422</v>
      </c>
      <c r="G973" s="40">
        <v>18995</v>
      </c>
      <c r="H973" s="11"/>
    </row>
    <row r="974" spans="1:8" ht="15">
      <c r="A974" s="12">
        <v>973</v>
      </c>
      <c r="B974" s="41" t="s">
        <v>2094</v>
      </c>
      <c r="C974" s="35" t="s">
        <v>2095</v>
      </c>
      <c r="D974" s="35" t="s">
        <v>37</v>
      </c>
      <c r="E974" s="35" t="s">
        <v>18</v>
      </c>
      <c r="F974" s="38" t="s">
        <v>1422</v>
      </c>
      <c r="G974" s="40">
        <v>19052</v>
      </c>
      <c r="H974" s="11"/>
    </row>
    <row r="975" spans="1:8" ht="15">
      <c r="A975" s="12">
        <v>974</v>
      </c>
      <c r="B975" s="41" t="s">
        <v>2096</v>
      </c>
      <c r="C975" s="35" t="s">
        <v>2097</v>
      </c>
      <c r="D975" s="35" t="s">
        <v>1189</v>
      </c>
      <c r="E975" s="35" t="s">
        <v>18</v>
      </c>
      <c r="F975" s="38" t="s">
        <v>1422</v>
      </c>
      <c r="G975" s="40">
        <v>20401</v>
      </c>
      <c r="H975" s="11"/>
    </row>
    <row r="976" spans="1:8" ht="15">
      <c r="A976" s="12">
        <v>975</v>
      </c>
      <c r="B976" s="41" t="s">
        <v>2098</v>
      </c>
      <c r="C976" s="35" t="s">
        <v>2099</v>
      </c>
      <c r="D976" s="35" t="s">
        <v>185</v>
      </c>
      <c r="E976" s="35" t="s">
        <v>18</v>
      </c>
      <c r="F976" s="38" t="s">
        <v>1422</v>
      </c>
      <c r="G976" s="40">
        <v>19975</v>
      </c>
      <c r="H976" s="11"/>
    </row>
    <row r="977" spans="1:8" ht="15">
      <c r="A977" s="12">
        <v>976</v>
      </c>
      <c r="B977" s="41" t="s">
        <v>2100</v>
      </c>
      <c r="C977" s="35" t="s">
        <v>2101</v>
      </c>
      <c r="D977" s="35" t="s">
        <v>75</v>
      </c>
      <c r="E977" s="35" t="s">
        <v>10</v>
      </c>
      <c r="F977" s="38" t="s">
        <v>1422</v>
      </c>
      <c r="G977" s="40">
        <v>19461</v>
      </c>
      <c r="H977" s="11"/>
    </row>
    <row r="978" spans="1:8" ht="15">
      <c r="A978" s="12">
        <v>977</v>
      </c>
      <c r="B978" s="41" t="s">
        <v>2102</v>
      </c>
      <c r="C978" s="35" t="s">
        <v>2103</v>
      </c>
      <c r="D978" s="35" t="s">
        <v>307</v>
      </c>
      <c r="E978" s="35" t="s">
        <v>18</v>
      </c>
      <c r="F978" s="38" t="s">
        <v>1422</v>
      </c>
      <c r="G978" s="40">
        <v>20006</v>
      </c>
      <c r="H978" s="11"/>
    </row>
    <row r="979" spans="1:8" ht="15">
      <c r="A979" s="12">
        <v>978</v>
      </c>
      <c r="B979" s="41" t="s">
        <v>2104</v>
      </c>
      <c r="C979" s="35" t="s">
        <v>2105</v>
      </c>
      <c r="D979" s="35" t="s">
        <v>307</v>
      </c>
      <c r="E979" s="35" t="s">
        <v>18</v>
      </c>
      <c r="F979" s="38" t="s">
        <v>1422</v>
      </c>
      <c r="G979" s="40">
        <v>18147</v>
      </c>
      <c r="H979" s="11"/>
    </row>
    <row r="980" spans="1:8" ht="15">
      <c r="A980" s="12">
        <v>979</v>
      </c>
      <c r="B980" s="41" t="s">
        <v>2106</v>
      </c>
      <c r="C980" s="35" t="s">
        <v>2107</v>
      </c>
      <c r="D980" s="35" t="s">
        <v>171</v>
      </c>
      <c r="E980" s="35" t="s">
        <v>18</v>
      </c>
      <c r="F980" s="38" t="s">
        <v>1422</v>
      </c>
      <c r="G980" s="40">
        <v>20066</v>
      </c>
      <c r="H980" s="11"/>
    </row>
    <row r="981" spans="1:8" ht="15">
      <c r="A981" s="12">
        <v>980</v>
      </c>
      <c r="B981" s="41" t="s">
        <v>2108</v>
      </c>
      <c r="C981" s="35" t="s">
        <v>2109</v>
      </c>
      <c r="D981" s="35" t="s">
        <v>171</v>
      </c>
      <c r="E981" s="35" t="s">
        <v>826</v>
      </c>
      <c r="F981" s="38" t="s">
        <v>1422</v>
      </c>
      <c r="G981" s="40">
        <v>18855</v>
      </c>
      <c r="H981" s="11"/>
    </row>
    <row r="982" spans="1:8" ht="15">
      <c r="A982" s="12">
        <v>981</v>
      </c>
      <c r="B982" s="41" t="s">
        <v>2110</v>
      </c>
      <c r="C982" s="35" t="s">
        <v>2111</v>
      </c>
      <c r="D982" s="35" t="s">
        <v>740</v>
      </c>
      <c r="E982" s="35" t="s">
        <v>21</v>
      </c>
      <c r="F982" s="38" t="s">
        <v>1422</v>
      </c>
      <c r="G982" s="40">
        <v>20032</v>
      </c>
      <c r="H982" s="11"/>
    </row>
    <row r="983" spans="1:8" ht="15">
      <c r="A983" s="12">
        <v>982</v>
      </c>
      <c r="B983" s="41" t="s">
        <v>2112</v>
      </c>
      <c r="C983" s="35" t="s">
        <v>2113</v>
      </c>
      <c r="D983" s="35" t="s">
        <v>506</v>
      </c>
      <c r="E983" s="35" t="s">
        <v>10</v>
      </c>
      <c r="F983" s="38" t="s">
        <v>1422</v>
      </c>
      <c r="G983" s="40">
        <v>19884</v>
      </c>
      <c r="H983" s="11"/>
    </row>
    <row r="984" spans="1:8" ht="15">
      <c r="A984" s="12">
        <v>983</v>
      </c>
      <c r="B984" s="41" t="s">
        <v>2114</v>
      </c>
      <c r="C984" s="35" t="s">
        <v>2115</v>
      </c>
      <c r="D984" s="35" t="s">
        <v>402</v>
      </c>
      <c r="E984" s="35" t="s">
        <v>18</v>
      </c>
      <c r="F984" s="38" t="s">
        <v>1422</v>
      </c>
      <c r="G984" s="40">
        <v>20092</v>
      </c>
      <c r="H984" s="11"/>
    </row>
    <row r="985" spans="1:8" ht="15">
      <c r="A985" s="12">
        <v>984</v>
      </c>
      <c r="B985" s="41" t="s">
        <v>2116</v>
      </c>
      <c r="C985" s="35" t="s">
        <v>2117</v>
      </c>
      <c r="D985" s="35" t="s">
        <v>40</v>
      </c>
      <c r="E985" s="35" t="s">
        <v>18</v>
      </c>
      <c r="F985" s="38" t="s">
        <v>1422</v>
      </c>
      <c r="G985" s="40">
        <v>18696</v>
      </c>
      <c r="H985" s="11"/>
    </row>
    <row r="986" spans="1:8" ht="15">
      <c r="A986" s="12">
        <v>985</v>
      </c>
      <c r="B986" s="41" t="s">
        <v>2118</v>
      </c>
      <c r="C986" s="35" t="s">
        <v>2119</v>
      </c>
      <c r="D986" s="35" t="s">
        <v>740</v>
      </c>
      <c r="E986" s="35" t="s">
        <v>10</v>
      </c>
      <c r="F986" s="38" t="s">
        <v>1422</v>
      </c>
      <c r="G986" s="40">
        <v>19815</v>
      </c>
      <c r="H986" s="11"/>
    </row>
    <row r="987" spans="1:8" ht="15">
      <c r="A987" s="12">
        <v>986</v>
      </c>
      <c r="B987" s="41" t="s">
        <v>2120</v>
      </c>
      <c r="C987" s="35" t="s">
        <v>2121</v>
      </c>
      <c r="D987" s="35" t="s">
        <v>1265</v>
      </c>
      <c r="E987" s="35" t="s">
        <v>18</v>
      </c>
      <c r="F987" s="38" t="s">
        <v>1422</v>
      </c>
      <c r="G987" s="40">
        <v>19285</v>
      </c>
      <c r="H987" s="11"/>
    </row>
    <row r="988" spans="1:8" ht="15">
      <c r="A988" s="12">
        <v>987</v>
      </c>
      <c r="B988" s="41" t="s">
        <v>2122</v>
      </c>
      <c r="C988" s="35" t="s">
        <v>2123</v>
      </c>
      <c r="D988" s="35" t="s">
        <v>661</v>
      </c>
      <c r="E988" s="35" t="s">
        <v>18</v>
      </c>
      <c r="F988" s="38" t="s">
        <v>1422</v>
      </c>
      <c r="G988" s="40">
        <v>19258</v>
      </c>
      <c r="H988" s="11"/>
    </row>
    <row r="989" spans="1:8" ht="15">
      <c r="A989" s="12">
        <v>988</v>
      </c>
      <c r="B989" s="41" t="s">
        <v>2124</v>
      </c>
      <c r="C989" s="35" t="s">
        <v>2125</v>
      </c>
      <c r="D989" s="35" t="s">
        <v>247</v>
      </c>
      <c r="E989" s="35" t="s">
        <v>21</v>
      </c>
      <c r="F989" s="38" t="s">
        <v>1422</v>
      </c>
      <c r="G989" s="40">
        <v>18997</v>
      </c>
      <c r="H989" s="11"/>
    </row>
    <row r="990" spans="1:8" ht="15">
      <c r="A990" s="12">
        <v>989</v>
      </c>
      <c r="B990" s="41" t="s">
        <v>2126</v>
      </c>
      <c r="C990" s="35" t="s">
        <v>2127</v>
      </c>
      <c r="D990" s="35" t="s">
        <v>171</v>
      </c>
      <c r="E990" s="35" t="s">
        <v>18</v>
      </c>
      <c r="F990" s="38" t="s">
        <v>1422</v>
      </c>
      <c r="G990" s="40">
        <v>19988</v>
      </c>
      <c r="H990" s="11"/>
    </row>
    <row r="991" spans="1:8" ht="15">
      <c r="A991" s="12">
        <v>990</v>
      </c>
      <c r="B991" s="41" t="s">
        <v>2128</v>
      </c>
      <c r="C991" s="35" t="s">
        <v>2129</v>
      </c>
      <c r="D991" s="35" t="s">
        <v>212</v>
      </c>
      <c r="E991" s="35" t="s">
        <v>10</v>
      </c>
      <c r="F991" s="38" t="s">
        <v>1422</v>
      </c>
      <c r="G991" s="40">
        <v>20617</v>
      </c>
      <c r="H991" s="11"/>
    </row>
    <row r="992" spans="1:8" ht="15">
      <c r="A992" s="12">
        <v>991</v>
      </c>
      <c r="B992" s="41" t="s">
        <v>2130</v>
      </c>
      <c r="C992" s="35" t="s">
        <v>2131</v>
      </c>
      <c r="D992" s="35" t="s">
        <v>212</v>
      </c>
      <c r="E992" s="35" t="s">
        <v>237</v>
      </c>
      <c r="F992" s="38" t="s">
        <v>1422</v>
      </c>
      <c r="G992" s="40">
        <v>19257</v>
      </c>
      <c r="H992" s="11"/>
    </row>
    <row r="993" spans="1:8" ht="15">
      <c r="A993" s="12">
        <v>992</v>
      </c>
      <c r="B993" s="41" t="s">
        <v>2132</v>
      </c>
      <c r="C993" s="35" t="s">
        <v>2133</v>
      </c>
      <c r="D993" s="35" t="s">
        <v>415</v>
      </c>
      <c r="E993" s="35" t="s">
        <v>422</v>
      </c>
      <c r="F993" s="38" t="s">
        <v>1422</v>
      </c>
      <c r="G993" s="40">
        <v>19897</v>
      </c>
      <c r="H993" s="11"/>
    </row>
    <row r="994" spans="1:8" ht="15">
      <c r="A994" s="12">
        <v>993</v>
      </c>
      <c r="B994" s="41" t="s">
        <v>2135</v>
      </c>
      <c r="C994" s="35" t="s">
        <v>2136</v>
      </c>
      <c r="D994" s="35" t="s">
        <v>2134</v>
      </c>
      <c r="E994" s="35" t="s">
        <v>18</v>
      </c>
      <c r="F994" s="38" t="s">
        <v>1422</v>
      </c>
      <c r="G994" s="40">
        <v>18890</v>
      </c>
      <c r="H994" s="11"/>
    </row>
    <row r="995" spans="1:8" ht="15">
      <c r="A995" s="12">
        <v>994</v>
      </c>
      <c r="B995" s="41" t="s">
        <v>2137</v>
      </c>
      <c r="C995" s="35" t="s">
        <v>2138</v>
      </c>
      <c r="D995" s="35" t="s">
        <v>34</v>
      </c>
      <c r="E995" s="35" t="s">
        <v>21</v>
      </c>
      <c r="F995" s="38" t="s">
        <v>1422</v>
      </c>
      <c r="G995" s="40">
        <v>19026</v>
      </c>
      <c r="H995" s="11"/>
    </row>
    <row r="996" spans="1:8" ht="15">
      <c r="A996" s="12">
        <v>995</v>
      </c>
      <c r="B996" s="41" t="s">
        <v>2139</v>
      </c>
      <c r="C996" s="35" t="s">
        <v>2140</v>
      </c>
      <c r="D996" s="35" t="s">
        <v>160</v>
      </c>
      <c r="E996" s="35" t="s">
        <v>10</v>
      </c>
      <c r="F996" s="38" t="s">
        <v>1422</v>
      </c>
      <c r="G996" s="40">
        <v>19701</v>
      </c>
      <c r="H996" s="11"/>
    </row>
    <row r="997" spans="1:8" ht="15">
      <c r="A997" s="12">
        <v>996</v>
      </c>
      <c r="B997" s="41" t="s">
        <v>2141</v>
      </c>
      <c r="C997" s="35" t="s">
        <v>2142</v>
      </c>
      <c r="D997" s="35" t="s">
        <v>160</v>
      </c>
      <c r="E997" s="35" t="s">
        <v>21</v>
      </c>
      <c r="F997" s="38" t="s">
        <v>1422</v>
      </c>
      <c r="G997" s="40">
        <v>19964</v>
      </c>
      <c r="H997" s="11"/>
    </row>
    <row r="998" spans="1:8" ht="15">
      <c r="A998" s="12">
        <v>997</v>
      </c>
      <c r="B998" s="41" t="s">
        <v>2143</v>
      </c>
      <c r="C998" s="35" t="s">
        <v>2144</v>
      </c>
      <c r="D998" s="35" t="s">
        <v>160</v>
      </c>
      <c r="E998" s="35" t="s">
        <v>18</v>
      </c>
      <c r="F998" s="38" t="s">
        <v>1422</v>
      </c>
      <c r="G998" s="40">
        <v>20488</v>
      </c>
      <c r="H998" s="11"/>
    </row>
    <row r="999" spans="1:8" ht="15">
      <c r="A999" s="12">
        <v>998</v>
      </c>
      <c r="B999" s="41" t="s">
        <v>2145</v>
      </c>
      <c r="C999" s="35" t="s">
        <v>2146</v>
      </c>
      <c r="D999" s="35" t="s">
        <v>532</v>
      </c>
      <c r="E999" s="35" t="s">
        <v>18</v>
      </c>
      <c r="F999" s="38" t="s">
        <v>1422</v>
      </c>
      <c r="G999" s="40">
        <v>20297</v>
      </c>
      <c r="H999" s="11"/>
    </row>
    <row r="1000" spans="1:8" ht="15">
      <c r="A1000" s="12">
        <v>999</v>
      </c>
      <c r="B1000" s="41" t="s">
        <v>2147</v>
      </c>
      <c r="C1000" s="35" t="s">
        <v>2148</v>
      </c>
      <c r="D1000" s="35" t="s">
        <v>970</v>
      </c>
      <c r="E1000" s="35" t="s">
        <v>10</v>
      </c>
      <c r="F1000" s="38" t="s">
        <v>1422</v>
      </c>
      <c r="G1000" s="40">
        <v>20545</v>
      </c>
      <c r="H1000" s="11"/>
    </row>
    <row r="1001" spans="1:8" ht="15">
      <c r="A1001" s="12">
        <v>1000</v>
      </c>
      <c r="B1001" s="41" t="s">
        <v>2149</v>
      </c>
      <c r="C1001" s="35" t="s">
        <v>2150</v>
      </c>
      <c r="D1001" s="35" t="s">
        <v>119</v>
      </c>
      <c r="E1001" s="35" t="s">
        <v>18</v>
      </c>
      <c r="F1001" s="38" t="s">
        <v>1422</v>
      </c>
      <c r="G1001" s="40">
        <v>19038</v>
      </c>
      <c r="H1001" s="11"/>
    </row>
    <row r="1002" spans="1:8" ht="15">
      <c r="A1002" s="12">
        <v>1001</v>
      </c>
      <c r="B1002" s="41" t="s">
        <v>2151</v>
      </c>
      <c r="C1002" s="35" t="s">
        <v>2152</v>
      </c>
      <c r="D1002" s="35" t="s">
        <v>373</v>
      </c>
      <c r="E1002" s="35" t="s">
        <v>18</v>
      </c>
      <c r="F1002" s="38" t="s">
        <v>1422</v>
      </c>
      <c r="G1002" s="40">
        <v>18883</v>
      </c>
      <c r="H1002" s="11"/>
    </row>
    <row r="1003" spans="1:8" ht="15">
      <c r="A1003" s="12">
        <v>1002</v>
      </c>
      <c r="B1003" s="41" t="s">
        <v>2153</v>
      </c>
      <c r="C1003" s="35" t="s">
        <v>2154</v>
      </c>
      <c r="D1003" s="35" t="s">
        <v>373</v>
      </c>
      <c r="E1003" s="35" t="s">
        <v>826</v>
      </c>
      <c r="F1003" s="38" t="s">
        <v>1422</v>
      </c>
      <c r="G1003" s="40">
        <v>20222</v>
      </c>
      <c r="H1003" s="11"/>
    </row>
    <row r="1004" spans="1:8" ht="15">
      <c r="A1004" s="12">
        <v>1003</v>
      </c>
      <c r="B1004" s="41" t="s">
        <v>2155</v>
      </c>
      <c r="C1004" s="35" t="s">
        <v>2156</v>
      </c>
      <c r="D1004" s="35" t="s">
        <v>247</v>
      </c>
      <c r="E1004" s="35" t="s">
        <v>18</v>
      </c>
      <c r="F1004" s="38" t="s">
        <v>1422</v>
      </c>
      <c r="G1004" s="40">
        <v>19354</v>
      </c>
      <c r="H1004" s="11"/>
    </row>
    <row r="1005" spans="1:8" ht="15">
      <c r="A1005" s="12">
        <v>1004</v>
      </c>
      <c r="B1005" s="41" t="s">
        <v>2157</v>
      </c>
      <c r="C1005" s="35" t="s">
        <v>2158</v>
      </c>
      <c r="D1005" s="35" t="s">
        <v>782</v>
      </c>
      <c r="E1005" s="35" t="s">
        <v>18</v>
      </c>
      <c r="F1005" s="38" t="s">
        <v>1422</v>
      </c>
      <c r="G1005" s="40">
        <v>20532</v>
      </c>
      <c r="H1005" s="11"/>
    </row>
    <row r="1006" spans="1:8" ht="15">
      <c r="A1006" s="12">
        <v>1005</v>
      </c>
      <c r="B1006" s="41" t="s">
        <v>2159</v>
      </c>
      <c r="C1006" s="35" t="s">
        <v>2160</v>
      </c>
      <c r="D1006" s="35" t="s">
        <v>203</v>
      </c>
      <c r="E1006" s="35" t="s">
        <v>18</v>
      </c>
      <c r="F1006" s="38" t="s">
        <v>1422</v>
      </c>
      <c r="G1006" s="40">
        <v>19371</v>
      </c>
      <c r="H1006" s="11"/>
    </row>
    <row r="1007" spans="1:8" ht="15">
      <c r="A1007" s="12">
        <v>1006</v>
      </c>
      <c r="B1007" s="41" t="s">
        <v>2161</v>
      </c>
      <c r="C1007" s="35" t="s">
        <v>2162</v>
      </c>
      <c r="D1007" s="35" t="s">
        <v>58</v>
      </c>
      <c r="E1007" s="35" t="s">
        <v>18</v>
      </c>
      <c r="F1007" s="38" t="s">
        <v>1422</v>
      </c>
      <c r="G1007" s="40">
        <v>18393</v>
      </c>
      <c r="H1007" s="11"/>
    </row>
    <row r="1008" spans="1:8" ht="15">
      <c r="A1008" s="12">
        <v>1007</v>
      </c>
      <c r="B1008" s="41" t="s">
        <v>2163</v>
      </c>
      <c r="C1008" s="35" t="s">
        <v>2164</v>
      </c>
      <c r="D1008" s="35" t="s">
        <v>307</v>
      </c>
      <c r="E1008" s="35" t="s">
        <v>18</v>
      </c>
      <c r="F1008" s="38" t="s">
        <v>1422</v>
      </c>
      <c r="G1008" s="40">
        <v>20383</v>
      </c>
      <c r="H1008" s="11"/>
    </row>
    <row r="1009" spans="1:8" ht="15">
      <c r="A1009" s="12">
        <v>1008</v>
      </c>
      <c r="B1009" s="41" t="s">
        <v>2165</v>
      </c>
      <c r="C1009" s="35" t="s">
        <v>2166</v>
      </c>
      <c r="D1009" s="35" t="s">
        <v>278</v>
      </c>
      <c r="E1009" s="35" t="s">
        <v>18</v>
      </c>
      <c r="F1009" s="38" t="s">
        <v>1422</v>
      </c>
      <c r="G1009" s="40">
        <v>20334</v>
      </c>
      <c r="H1009" s="11"/>
    </row>
    <row r="1010" spans="1:8" ht="15">
      <c r="A1010" s="12">
        <v>1009</v>
      </c>
      <c r="B1010" s="41" t="s">
        <v>2167</v>
      </c>
      <c r="C1010" s="35" t="s">
        <v>2168</v>
      </c>
      <c r="D1010" s="35" t="s">
        <v>22</v>
      </c>
      <c r="E1010" s="35" t="s">
        <v>237</v>
      </c>
      <c r="F1010" s="38" t="s">
        <v>1422</v>
      </c>
      <c r="G1010" s="40">
        <v>19696</v>
      </c>
      <c r="H1010" s="11"/>
    </row>
    <row r="1011" spans="1:8" ht="15">
      <c r="A1011" s="12">
        <v>1010</v>
      </c>
      <c r="B1011" s="41" t="s">
        <v>2169</v>
      </c>
      <c r="C1011" s="35" t="s">
        <v>2170</v>
      </c>
      <c r="D1011" s="35" t="s">
        <v>323</v>
      </c>
      <c r="E1011" s="35" t="s">
        <v>18</v>
      </c>
      <c r="F1011" s="38" t="s">
        <v>1422</v>
      </c>
      <c r="G1011" s="40">
        <v>19069</v>
      </c>
      <c r="H1011" s="11"/>
    </row>
    <row r="1012" spans="1:8" ht="15">
      <c r="A1012" s="12">
        <v>1011</v>
      </c>
      <c r="B1012" s="41" t="s">
        <v>2171</v>
      </c>
      <c r="C1012" s="35" t="s">
        <v>2172</v>
      </c>
      <c r="D1012" s="35" t="s">
        <v>711</v>
      </c>
      <c r="E1012" s="35" t="s">
        <v>18</v>
      </c>
      <c r="F1012" s="38" t="s">
        <v>1422</v>
      </c>
      <c r="G1012" s="40">
        <v>18992</v>
      </c>
      <c r="H1012" s="11"/>
    </row>
    <row r="1013" spans="1:8" ht="15">
      <c r="A1013" s="12">
        <v>1012</v>
      </c>
      <c r="B1013" s="41" t="s">
        <v>2173</v>
      </c>
      <c r="C1013" s="35" t="s">
        <v>2174</v>
      </c>
      <c r="D1013" s="35" t="s">
        <v>373</v>
      </c>
      <c r="E1013" s="35" t="s">
        <v>109</v>
      </c>
      <c r="F1013" s="38" t="s">
        <v>1422</v>
      </c>
      <c r="G1013" s="40">
        <v>18997</v>
      </c>
      <c r="H1013" s="11"/>
    </row>
    <row r="1014" spans="1:8" ht="15">
      <c r="A1014" s="12">
        <v>1013</v>
      </c>
      <c r="B1014" s="41" t="s">
        <v>2175</v>
      </c>
      <c r="C1014" s="35" t="s">
        <v>2176</v>
      </c>
      <c r="D1014" s="35" t="s">
        <v>203</v>
      </c>
      <c r="E1014" s="35" t="s">
        <v>18</v>
      </c>
      <c r="F1014" s="38" t="s">
        <v>1422</v>
      </c>
      <c r="G1014" s="40">
        <v>20090</v>
      </c>
      <c r="H1014" s="11"/>
    </row>
    <row r="1015" spans="1:8" ht="15">
      <c r="A1015" s="12">
        <v>1014</v>
      </c>
      <c r="B1015" s="41" t="s">
        <v>2177</v>
      </c>
      <c r="C1015" s="35" t="s">
        <v>2178</v>
      </c>
      <c r="D1015" s="35" t="s">
        <v>69</v>
      </c>
      <c r="E1015" s="35" t="s">
        <v>422</v>
      </c>
      <c r="F1015" s="38" t="s">
        <v>1422</v>
      </c>
      <c r="G1015" s="40">
        <v>19931</v>
      </c>
      <c r="H1015" s="11"/>
    </row>
    <row r="1016" spans="1:8" ht="15">
      <c r="A1016" s="12">
        <v>1015</v>
      </c>
      <c r="B1016" s="41" t="s">
        <v>2179</v>
      </c>
      <c r="C1016" s="35" t="s">
        <v>2180</v>
      </c>
      <c r="D1016" s="35" t="s">
        <v>69</v>
      </c>
      <c r="E1016" s="35" t="s">
        <v>21</v>
      </c>
      <c r="F1016" s="38" t="s">
        <v>1422</v>
      </c>
      <c r="G1016" s="40">
        <v>20027</v>
      </c>
      <c r="H1016" s="11"/>
    </row>
    <row r="1017" spans="1:8" ht="15">
      <c r="A1017" s="12">
        <v>1016</v>
      </c>
      <c r="B1017" s="41" t="s">
        <v>2181</v>
      </c>
      <c r="C1017" s="35" t="s">
        <v>2182</v>
      </c>
      <c r="D1017" s="35" t="s">
        <v>37</v>
      </c>
      <c r="E1017" s="35" t="s">
        <v>53</v>
      </c>
      <c r="F1017" s="38" t="s">
        <v>1422</v>
      </c>
      <c r="G1017" s="40">
        <v>20415</v>
      </c>
      <c r="H1017" s="11"/>
    </row>
    <row r="1018" spans="1:8" ht="15">
      <c r="A1018" s="12">
        <v>1017</v>
      </c>
      <c r="B1018" s="41" t="s">
        <v>2183</v>
      </c>
      <c r="C1018" s="35" t="s">
        <v>2184</v>
      </c>
      <c r="D1018" s="35" t="s">
        <v>720</v>
      </c>
      <c r="E1018" s="35" t="s">
        <v>18</v>
      </c>
      <c r="F1018" s="38" t="s">
        <v>1422</v>
      </c>
      <c r="G1018" s="40">
        <v>20005</v>
      </c>
      <c r="H1018" s="11"/>
    </row>
    <row r="1019" spans="1:8" ht="15">
      <c r="A1019" s="12">
        <v>1018</v>
      </c>
      <c r="B1019" s="41" t="s">
        <v>2185</v>
      </c>
      <c r="C1019" s="35" t="s">
        <v>2186</v>
      </c>
      <c r="D1019" s="35" t="s">
        <v>473</v>
      </c>
      <c r="E1019" s="35" t="s">
        <v>18</v>
      </c>
      <c r="F1019" s="38" t="s">
        <v>1422</v>
      </c>
      <c r="G1019" s="40">
        <v>19900</v>
      </c>
      <c r="H1019" s="11"/>
    </row>
    <row r="1020" spans="1:8" ht="15">
      <c r="A1020" s="12">
        <v>1019</v>
      </c>
      <c r="B1020" s="41" t="s">
        <v>2187</v>
      </c>
      <c r="C1020" s="35" t="s">
        <v>2188</v>
      </c>
      <c r="D1020" s="35" t="s">
        <v>1265</v>
      </c>
      <c r="E1020" s="35" t="s">
        <v>18</v>
      </c>
      <c r="F1020" s="38" t="s">
        <v>1422</v>
      </c>
      <c r="G1020" s="40">
        <v>18704</v>
      </c>
      <c r="H1020" s="11"/>
    </row>
    <row r="1021" spans="1:8" ht="15">
      <c r="A1021" s="12">
        <v>1020</v>
      </c>
      <c r="B1021" s="41" t="s">
        <v>2189</v>
      </c>
      <c r="C1021" s="35" t="s">
        <v>2190</v>
      </c>
      <c r="D1021" s="35" t="s">
        <v>75</v>
      </c>
      <c r="E1021" s="35" t="s">
        <v>826</v>
      </c>
      <c r="F1021" s="38" t="s">
        <v>1422</v>
      </c>
      <c r="G1021" s="40">
        <v>20603</v>
      </c>
      <c r="H1021" s="11"/>
    </row>
    <row r="1022" spans="1:8" ht="15">
      <c r="A1022" s="12">
        <v>1021</v>
      </c>
      <c r="B1022" s="41" t="s">
        <v>2191</v>
      </c>
      <c r="C1022" s="35" t="s">
        <v>2192</v>
      </c>
      <c r="D1022" s="35" t="s">
        <v>801</v>
      </c>
      <c r="E1022" s="35" t="s">
        <v>18</v>
      </c>
      <c r="F1022" s="38" t="s">
        <v>1422</v>
      </c>
      <c r="G1022" s="40">
        <v>18641</v>
      </c>
      <c r="H1022" s="11"/>
    </row>
    <row r="1023" spans="1:8" ht="15">
      <c r="A1023" s="12">
        <v>1022</v>
      </c>
      <c r="B1023" s="41" t="s">
        <v>2193</v>
      </c>
      <c r="C1023" s="35" t="s">
        <v>2194</v>
      </c>
      <c r="D1023" s="35" t="s">
        <v>821</v>
      </c>
      <c r="E1023" s="35" t="s">
        <v>18</v>
      </c>
      <c r="F1023" s="38" t="s">
        <v>1422</v>
      </c>
      <c r="G1023" s="40">
        <v>18607</v>
      </c>
      <c r="H1023" s="11"/>
    </row>
    <row r="1024" spans="1:8" ht="15">
      <c r="A1024" s="12">
        <v>1023</v>
      </c>
      <c r="B1024" s="41" t="s">
        <v>2195</v>
      </c>
      <c r="C1024" s="35" t="s">
        <v>2196</v>
      </c>
      <c r="D1024" s="35" t="s">
        <v>247</v>
      </c>
      <c r="E1024" s="35" t="s">
        <v>18</v>
      </c>
      <c r="F1024" s="38" t="s">
        <v>1422</v>
      </c>
      <c r="G1024" s="40">
        <v>18924</v>
      </c>
      <c r="H1024" s="11"/>
    </row>
    <row r="1025" spans="1:8" ht="15">
      <c r="A1025" s="12">
        <v>1024</v>
      </c>
      <c r="B1025" s="41" t="s">
        <v>2197</v>
      </c>
      <c r="C1025" s="35" t="s">
        <v>2198</v>
      </c>
      <c r="D1025" s="35" t="s">
        <v>247</v>
      </c>
      <c r="E1025" s="35" t="s">
        <v>18</v>
      </c>
      <c r="F1025" s="38" t="s">
        <v>1422</v>
      </c>
      <c r="G1025" s="40">
        <v>18201</v>
      </c>
      <c r="H1025" s="11"/>
    </row>
    <row r="1026" spans="1:8" ht="15">
      <c r="A1026" s="12">
        <v>1025</v>
      </c>
      <c r="B1026" s="41" t="s">
        <v>2199</v>
      </c>
      <c r="C1026" s="35" t="s">
        <v>2200</v>
      </c>
      <c r="D1026" s="35" t="s">
        <v>195</v>
      </c>
      <c r="E1026" s="35" t="s">
        <v>109</v>
      </c>
      <c r="F1026" s="38" t="s">
        <v>1422</v>
      </c>
      <c r="G1026" s="40">
        <v>18954</v>
      </c>
      <c r="H1026" s="11"/>
    </row>
    <row r="1027" spans="1:8" ht="15">
      <c r="A1027" s="12">
        <v>1026</v>
      </c>
      <c r="B1027" s="41" t="s">
        <v>2201</v>
      </c>
      <c r="C1027" s="35" t="s">
        <v>2202</v>
      </c>
      <c r="D1027" s="35" t="s">
        <v>595</v>
      </c>
      <c r="E1027" s="35" t="s">
        <v>826</v>
      </c>
      <c r="F1027" s="38" t="s">
        <v>1422</v>
      </c>
      <c r="G1027" s="40">
        <v>18671</v>
      </c>
      <c r="H1027" s="11"/>
    </row>
    <row r="1028" spans="1:8" ht="15">
      <c r="A1028" s="12">
        <v>1027</v>
      </c>
      <c r="B1028" s="41" t="s">
        <v>2203</v>
      </c>
      <c r="C1028" s="35" t="s">
        <v>2204</v>
      </c>
      <c r="D1028" s="35" t="s">
        <v>595</v>
      </c>
      <c r="E1028" s="35" t="s">
        <v>826</v>
      </c>
      <c r="F1028" s="38" t="s">
        <v>1422</v>
      </c>
      <c r="G1028" s="40">
        <v>18975</v>
      </c>
      <c r="H1028" s="11"/>
    </row>
    <row r="1029" spans="1:8" ht="15">
      <c r="A1029" s="12">
        <v>1028</v>
      </c>
      <c r="B1029" s="41" t="s">
        <v>2205</v>
      </c>
      <c r="C1029" s="35" t="s">
        <v>2206</v>
      </c>
      <c r="D1029" s="35" t="s">
        <v>84</v>
      </c>
      <c r="E1029" s="35" t="s">
        <v>18</v>
      </c>
      <c r="F1029" s="38" t="s">
        <v>1422</v>
      </c>
      <c r="G1029" s="40">
        <v>20603</v>
      </c>
      <c r="H1029" s="11"/>
    </row>
    <row r="1030" spans="1:8" ht="15">
      <c r="A1030" s="12">
        <v>1029</v>
      </c>
      <c r="B1030" s="41" t="s">
        <v>2207</v>
      </c>
      <c r="C1030" s="35" t="s">
        <v>2208</v>
      </c>
      <c r="D1030" s="35" t="s">
        <v>37</v>
      </c>
      <c r="E1030" s="35" t="s">
        <v>422</v>
      </c>
      <c r="F1030" s="38" t="s">
        <v>1422</v>
      </c>
      <c r="G1030" s="40">
        <v>20607</v>
      </c>
      <c r="H1030" s="11"/>
    </row>
    <row r="1031" spans="1:8" ht="15">
      <c r="A1031" s="12">
        <v>1030</v>
      </c>
      <c r="B1031" s="41" t="s">
        <v>2209</v>
      </c>
      <c r="C1031" s="35" t="s">
        <v>2210</v>
      </c>
      <c r="D1031" s="35" t="s">
        <v>661</v>
      </c>
      <c r="E1031" s="35" t="s">
        <v>826</v>
      </c>
      <c r="F1031" s="38" t="s">
        <v>1422</v>
      </c>
      <c r="G1031" s="40">
        <v>20225</v>
      </c>
      <c r="H1031" s="11"/>
    </row>
    <row r="1032" spans="1:8" ht="15">
      <c r="A1032" s="12">
        <v>1031</v>
      </c>
      <c r="B1032" s="41" t="s">
        <v>2211</v>
      </c>
      <c r="C1032" s="35" t="s">
        <v>2212</v>
      </c>
      <c r="D1032" s="35" t="s">
        <v>481</v>
      </c>
      <c r="E1032" s="35" t="s">
        <v>18</v>
      </c>
      <c r="F1032" s="38" t="s">
        <v>1422</v>
      </c>
      <c r="G1032" s="40">
        <v>18830</v>
      </c>
      <c r="H1032" s="11"/>
    </row>
    <row r="1033" spans="1:8" ht="15">
      <c r="A1033" s="12">
        <v>1032</v>
      </c>
      <c r="B1033" s="41" t="s">
        <v>2213</v>
      </c>
      <c r="C1033" s="35" t="s">
        <v>2214</v>
      </c>
      <c r="D1033" s="35" t="s">
        <v>247</v>
      </c>
      <c r="E1033" s="35" t="s">
        <v>18</v>
      </c>
      <c r="F1033" s="38" t="s">
        <v>1422</v>
      </c>
      <c r="G1033" s="40">
        <v>20353</v>
      </c>
      <c r="H1033" s="11"/>
    </row>
    <row r="1034" spans="1:8" ht="15">
      <c r="A1034" s="12">
        <v>1033</v>
      </c>
      <c r="B1034" s="41" t="s">
        <v>2215</v>
      </c>
      <c r="C1034" s="35" t="s">
        <v>2216</v>
      </c>
      <c r="D1034" s="35" t="s">
        <v>247</v>
      </c>
      <c r="E1034" s="35" t="s">
        <v>18</v>
      </c>
      <c r="F1034" s="38" t="s">
        <v>1422</v>
      </c>
      <c r="G1034" s="40">
        <v>19746</v>
      </c>
      <c r="H1034" s="11"/>
    </row>
    <row r="1035" spans="1:8" ht="15">
      <c r="A1035" s="12">
        <v>1034</v>
      </c>
      <c r="B1035" s="41" t="s">
        <v>2217</v>
      </c>
      <c r="C1035" s="35" t="s">
        <v>2218</v>
      </c>
      <c r="D1035" s="35" t="s">
        <v>402</v>
      </c>
      <c r="E1035" s="35" t="s">
        <v>237</v>
      </c>
      <c r="F1035" s="38" t="s">
        <v>1422</v>
      </c>
      <c r="G1035" s="40">
        <v>19434</v>
      </c>
      <c r="H1035" s="11"/>
    </row>
    <row r="1036" spans="1:8" ht="15">
      <c r="A1036" s="12">
        <v>1035</v>
      </c>
      <c r="B1036" s="41" t="s">
        <v>2219</v>
      </c>
      <c r="C1036" s="35" t="s">
        <v>2220</v>
      </c>
      <c r="D1036" s="35" t="s">
        <v>543</v>
      </c>
      <c r="E1036" s="35" t="s">
        <v>21</v>
      </c>
      <c r="F1036" s="38" t="s">
        <v>1422</v>
      </c>
      <c r="G1036" s="40">
        <v>20179</v>
      </c>
      <c r="H1036" s="11"/>
    </row>
    <row r="1037" spans="1:8" ht="15">
      <c r="A1037" s="12">
        <v>1036</v>
      </c>
      <c r="B1037" s="41" t="s">
        <v>2222</v>
      </c>
      <c r="C1037" s="35" t="s">
        <v>2223</v>
      </c>
      <c r="D1037" s="35" t="s">
        <v>2221</v>
      </c>
      <c r="E1037" s="35" t="s">
        <v>18</v>
      </c>
      <c r="F1037" s="38" t="s">
        <v>1422</v>
      </c>
      <c r="G1037" s="40">
        <v>19161</v>
      </c>
      <c r="H1037" s="11"/>
    </row>
    <row r="1038" spans="1:8" ht="15">
      <c r="A1038" s="12">
        <v>1037</v>
      </c>
      <c r="B1038" s="41" t="s">
        <v>2224</v>
      </c>
      <c r="C1038" s="35" t="s">
        <v>2225</v>
      </c>
      <c r="D1038" s="35" t="s">
        <v>119</v>
      </c>
      <c r="E1038" s="35" t="s">
        <v>68</v>
      </c>
      <c r="F1038" s="38" t="s">
        <v>1422</v>
      </c>
      <c r="G1038" s="40">
        <v>18984</v>
      </c>
      <c r="H1038" s="11"/>
    </row>
    <row r="1039" spans="1:8" ht="15">
      <c r="A1039" s="12">
        <v>1038</v>
      </c>
      <c r="B1039" s="41" t="s">
        <v>2226</v>
      </c>
      <c r="C1039" s="35" t="s">
        <v>2227</v>
      </c>
      <c r="D1039" s="35" t="s">
        <v>30</v>
      </c>
      <c r="E1039" s="35" t="s">
        <v>18</v>
      </c>
      <c r="F1039" s="38" t="s">
        <v>1422</v>
      </c>
      <c r="G1039" s="40">
        <v>19736</v>
      </c>
      <c r="H1039" s="11"/>
    </row>
    <row r="1040" spans="1:8" ht="15">
      <c r="A1040" s="12">
        <v>1039</v>
      </c>
      <c r="B1040" s="41" t="s">
        <v>2228</v>
      </c>
      <c r="C1040" s="35" t="s">
        <v>2229</v>
      </c>
      <c r="D1040" s="35" t="s">
        <v>577</v>
      </c>
      <c r="E1040" s="35" t="s">
        <v>826</v>
      </c>
      <c r="F1040" s="38" t="s">
        <v>1422</v>
      </c>
      <c r="G1040" s="40">
        <v>18894</v>
      </c>
      <c r="H1040" s="11"/>
    </row>
    <row r="1041" spans="1:8" ht="15">
      <c r="A1041" s="12">
        <v>1040</v>
      </c>
      <c r="B1041" s="41" t="s">
        <v>2230</v>
      </c>
      <c r="C1041" s="35" t="s">
        <v>2231</v>
      </c>
      <c r="D1041" s="35" t="s">
        <v>574</v>
      </c>
      <c r="E1041" s="35" t="s">
        <v>18</v>
      </c>
      <c r="F1041" s="38" t="s">
        <v>1422</v>
      </c>
      <c r="G1041" s="40">
        <v>19247</v>
      </c>
      <c r="H1041" s="11"/>
    </row>
    <row r="1042" spans="1:8" ht="15">
      <c r="A1042" s="12">
        <v>1041</v>
      </c>
      <c r="B1042" s="41" t="s">
        <v>2232</v>
      </c>
      <c r="C1042" s="35" t="s">
        <v>2233</v>
      </c>
      <c r="D1042" s="35" t="s">
        <v>185</v>
      </c>
      <c r="E1042" s="35" t="s">
        <v>826</v>
      </c>
      <c r="F1042" s="38" t="s">
        <v>1422</v>
      </c>
      <c r="G1042" s="40">
        <v>18540</v>
      </c>
      <c r="H1042" s="11"/>
    </row>
    <row r="1043" spans="1:8" ht="15">
      <c r="A1043" s="12">
        <v>1042</v>
      </c>
      <c r="B1043" s="41" t="s">
        <v>2234</v>
      </c>
      <c r="C1043" s="35" t="s">
        <v>2235</v>
      </c>
      <c r="D1043" s="35" t="s">
        <v>402</v>
      </c>
      <c r="E1043" s="35" t="s">
        <v>237</v>
      </c>
      <c r="F1043" s="38" t="s">
        <v>1422</v>
      </c>
      <c r="G1043" s="40">
        <v>18353</v>
      </c>
      <c r="H1043" s="11"/>
    </row>
    <row r="1044" spans="1:8" ht="15">
      <c r="A1044" s="12">
        <v>1043</v>
      </c>
      <c r="B1044" s="41" t="s">
        <v>2236</v>
      </c>
      <c r="C1044" s="35" t="s">
        <v>2237</v>
      </c>
      <c r="D1044" s="35" t="s">
        <v>25</v>
      </c>
      <c r="E1044" s="35" t="s">
        <v>68</v>
      </c>
      <c r="F1044" s="38" t="s">
        <v>1422</v>
      </c>
      <c r="G1044" s="40">
        <v>19956</v>
      </c>
      <c r="H1044" s="11"/>
    </row>
    <row r="1045" spans="1:8" ht="15">
      <c r="A1045" s="12">
        <v>1044</v>
      </c>
      <c r="B1045" s="41" t="s">
        <v>2238</v>
      </c>
      <c r="C1045" s="35" t="s">
        <v>2239</v>
      </c>
      <c r="D1045" s="35" t="s">
        <v>278</v>
      </c>
      <c r="E1045" s="35" t="s">
        <v>826</v>
      </c>
      <c r="F1045" s="38" t="s">
        <v>1422</v>
      </c>
      <c r="G1045" s="40">
        <v>20509</v>
      </c>
      <c r="H1045" s="11"/>
    </row>
    <row r="1046" spans="1:8" ht="15">
      <c r="A1046" s="12">
        <v>1045</v>
      </c>
      <c r="B1046" s="41" t="s">
        <v>2240</v>
      </c>
      <c r="C1046" s="35" t="s">
        <v>2241</v>
      </c>
      <c r="D1046" s="35" t="s">
        <v>136</v>
      </c>
      <c r="E1046" s="35" t="s">
        <v>68</v>
      </c>
      <c r="F1046" s="38" t="s">
        <v>1422</v>
      </c>
      <c r="G1046" s="40">
        <v>18765</v>
      </c>
      <c r="H1046" s="11"/>
    </row>
    <row r="1047" spans="1:8" ht="15">
      <c r="A1047" s="12">
        <v>1046</v>
      </c>
      <c r="B1047" s="41" t="s">
        <v>2242</v>
      </c>
      <c r="C1047" s="35" t="s">
        <v>2243</v>
      </c>
      <c r="D1047" s="35" t="s">
        <v>136</v>
      </c>
      <c r="E1047" s="35" t="s">
        <v>68</v>
      </c>
      <c r="F1047" s="38" t="s">
        <v>1422</v>
      </c>
      <c r="G1047" s="40">
        <v>18998</v>
      </c>
      <c r="H1047" s="11"/>
    </row>
    <row r="1048" spans="1:8" ht="15">
      <c r="A1048" s="12">
        <v>1047</v>
      </c>
      <c r="B1048" s="41" t="s">
        <v>2244</v>
      </c>
      <c r="C1048" s="35" t="s">
        <v>2245</v>
      </c>
      <c r="D1048" s="35" t="s">
        <v>136</v>
      </c>
      <c r="E1048" s="35" t="s">
        <v>68</v>
      </c>
      <c r="F1048" s="38" t="s">
        <v>1422</v>
      </c>
      <c r="G1048" s="40">
        <v>20497</v>
      </c>
      <c r="H1048" s="11"/>
    </row>
    <row r="1049" spans="1:8" ht="15">
      <c r="A1049" s="12">
        <v>1048</v>
      </c>
      <c r="B1049" s="41" t="s">
        <v>2246</v>
      </c>
      <c r="C1049" s="35" t="s">
        <v>2247</v>
      </c>
      <c r="D1049" s="35" t="s">
        <v>203</v>
      </c>
      <c r="E1049" s="35" t="s">
        <v>826</v>
      </c>
      <c r="F1049" s="38" t="s">
        <v>1422</v>
      </c>
      <c r="G1049" s="40">
        <v>19874</v>
      </c>
      <c r="H1049" s="11"/>
    </row>
    <row r="1050" spans="1:8" ht="15">
      <c r="A1050" s="12">
        <v>1049</v>
      </c>
      <c r="B1050" s="41" t="s">
        <v>2248</v>
      </c>
      <c r="C1050" s="35" t="s">
        <v>2249</v>
      </c>
      <c r="D1050" s="35" t="s">
        <v>484</v>
      </c>
      <c r="E1050" s="35" t="s">
        <v>109</v>
      </c>
      <c r="F1050" s="38" t="s">
        <v>1422</v>
      </c>
      <c r="G1050" s="40">
        <v>18484</v>
      </c>
      <c r="H1050" s="11"/>
    </row>
    <row r="1051" spans="1:8" ht="15">
      <c r="A1051" s="12">
        <v>1050</v>
      </c>
      <c r="B1051" s="41" t="s">
        <v>2250</v>
      </c>
      <c r="C1051" s="35" t="s">
        <v>2251</v>
      </c>
      <c r="D1051" s="35" t="s">
        <v>745</v>
      </c>
      <c r="E1051" s="35" t="s">
        <v>826</v>
      </c>
      <c r="F1051" s="38" t="s">
        <v>1422</v>
      </c>
      <c r="G1051" s="40">
        <v>18664</v>
      </c>
      <c r="H1051" s="11"/>
    </row>
    <row r="1052" spans="1:8" ht="15">
      <c r="A1052" s="12">
        <v>1051</v>
      </c>
      <c r="B1052" s="41" t="s">
        <v>2252</v>
      </c>
      <c r="C1052" s="35" t="s">
        <v>2253</v>
      </c>
      <c r="D1052" s="35" t="s">
        <v>7</v>
      </c>
      <c r="E1052" s="35" t="s">
        <v>826</v>
      </c>
      <c r="F1052" s="38" t="s">
        <v>1422</v>
      </c>
      <c r="G1052" s="40">
        <v>19223</v>
      </c>
      <c r="H1052" s="11"/>
    </row>
    <row r="1053" spans="1:8" ht="15">
      <c r="A1053" s="12">
        <v>1052</v>
      </c>
      <c r="B1053" s="41" t="s">
        <v>2254</v>
      </c>
      <c r="C1053" s="35" t="s">
        <v>2255</v>
      </c>
      <c r="D1053" s="35" t="s">
        <v>203</v>
      </c>
      <c r="E1053" s="35" t="s">
        <v>826</v>
      </c>
      <c r="F1053" s="38" t="s">
        <v>1422</v>
      </c>
      <c r="G1053" s="40">
        <v>19185</v>
      </c>
      <c r="H1053" s="11"/>
    </row>
    <row r="1054" spans="1:8" ht="15">
      <c r="A1054" s="12">
        <v>1053</v>
      </c>
      <c r="B1054" s="41" t="s">
        <v>2256</v>
      </c>
      <c r="C1054" s="35" t="s">
        <v>2257</v>
      </c>
      <c r="D1054" s="35" t="s">
        <v>75</v>
      </c>
      <c r="E1054" s="35" t="s">
        <v>826</v>
      </c>
      <c r="F1054" s="38" t="s">
        <v>1422</v>
      </c>
      <c r="G1054" s="40">
        <v>18500</v>
      </c>
      <c r="H1054" s="11"/>
    </row>
    <row r="1055" spans="1:8" ht="15">
      <c r="A1055" s="12">
        <v>1054</v>
      </c>
      <c r="B1055" s="41" t="s">
        <v>2258</v>
      </c>
      <c r="C1055" s="35" t="s">
        <v>2259</v>
      </c>
      <c r="D1055" s="35" t="s">
        <v>661</v>
      </c>
      <c r="E1055" s="35" t="s">
        <v>826</v>
      </c>
      <c r="F1055" s="38" t="s">
        <v>1422</v>
      </c>
      <c r="G1055" s="40">
        <v>19724</v>
      </c>
      <c r="H1055" s="11"/>
    </row>
    <row r="1056" spans="1:8" ht="15">
      <c r="A1056" s="12">
        <v>1055</v>
      </c>
      <c r="B1056" s="41" t="s">
        <v>2260</v>
      </c>
      <c r="C1056" s="35" t="s">
        <v>2261</v>
      </c>
      <c r="D1056" s="35" t="s">
        <v>661</v>
      </c>
      <c r="E1056" s="35" t="s">
        <v>826</v>
      </c>
      <c r="F1056" s="38" t="s">
        <v>1422</v>
      </c>
      <c r="G1056" s="40">
        <v>20605</v>
      </c>
      <c r="H1056" s="11"/>
    </row>
    <row r="1057" spans="1:8" ht="15">
      <c r="A1057" s="12">
        <v>1056</v>
      </c>
      <c r="B1057" s="41" t="s">
        <v>2262</v>
      </c>
      <c r="C1057" s="35" t="s">
        <v>2263</v>
      </c>
      <c r="D1057" s="35" t="s">
        <v>782</v>
      </c>
      <c r="E1057" s="35" t="s">
        <v>18</v>
      </c>
      <c r="F1057" s="38" t="s">
        <v>1422</v>
      </c>
      <c r="G1057" s="40">
        <v>20612</v>
      </c>
      <c r="H1057" s="11"/>
    </row>
    <row r="1058" spans="1:8" ht="15">
      <c r="A1058" s="12">
        <v>1057</v>
      </c>
      <c r="B1058" s="41" t="s">
        <v>2264</v>
      </c>
      <c r="C1058" s="35" t="s">
        <v>2265</v>
      </c>
      <c r="D1058" s="35" t="s">
        <v>543</v>
      </c>
      <c r="E1058" s="35" t="s">
        <v>237</v>
      </c>
      <c r="F1058" s="38" t="s">
        <v>1422</v>
      </c>
      <c r="G1058" s="40">
        <v>20204</v>
      </c>
      <c r="H1058" s="11"/>
    </row>
    <row r="1059" spans="1:8" ht="15">
      <c r="A1059" s="12">
        <v>1058</v>
      </c>
      <c r="B1059" s="41" t="s">
        <v>2266</v>
      </c>
      <c r="C1059" s="35" t="s">
        <v>2267</v>
      </c>
      <c r="D1059" s="35" t="s">
        <v>40</v>
      </c>
      <c r="E1059" s="35" t="s">
        <v>826</v>
      </c>
      <c r="F1059" s="38" t="s">
        <v>1422</v>
      </c>
      <c r="G1059" s="40">
        <v>19124</v>
      </c>
      <c r="H1059" s="11"/>
    </row>
    <row r="1060" spans="1:8" ht="15">
      <c r="A1060" s="12">
        <v>1059</v>
      </c>
      <c r="B1060" s="41" t="s">
        <v>2268</v>
      </c>
      <c r="C1060" s="35" t="s">
        <v>2269</v>
      </c>
      <c r="D1060" s="35" t="s">
        <v>40</v>
      </c>
      <c r="E1060" s="35" t="s">
        <v>826</v>
      </c>
      <c r="F1060" s="38" t="s">
        <v>1422</v>
      </c>
      <c r="G1060" s="40">
        <v>19133</v>
      </c>
      <c r="H1060" s="11"/>
    </row>
    <row r="1061" spans="1:8" ht="15">
      <c r="A1061" s="12">
        <v>1060</v>
      </c>
      <c r="B1061" s="41" t="s">
        <v>2270</v>
      </c>
      <c r="C1061" s="35" t="s">
        <v>2271</v>
      </c>
      <c r="D1061" s="35" t="s">
        <v>402</v>
      </c>
      <c r="E1061" s="35" t="s">
        <v>18</v>
      </c>
      <c r="F1061" s="38" t="s">
        <v>1422</v>
      </c>
      <c r="G1061" s="40">
        <v>18193</v>
      </c>
      <c r="H1061" s="11"/>
    </row>
    <row r="1062" spans="1:8" ht="15">
      <c r="A1062" s="12">
        <v>1061</v>
      </c>
      <c r="B1062" s="41" t="s">
        <v>2272</v>
      </c>
      <c r="C1062" s="35" t="s">
        <v>2273</v>
      </c>
      <c r="D1062" s="35" t="s">
        <v>284</v>
      </c>
      <c r="E1062" s="35" t="s">
        <v>68</v>
      </c>
      <c r="F1062" s="38" t="s">
        <v>1422</v>
      </c>
      <c r="G1062" s="40">
        <v>18736</v>
      </c>
      <c r="H1062" s="11"/>
    </row>
    <row r="1063" spans="1:8" ht="15">
      <c r="A1063" s="12">
        <v>1062</v>
      </c>
      <c r="B1063" s="41" t="s">
        <v>2274</v>
      </c>
      <c r="C1063" s="35" t="s">
        <v>2275</v>
      </c>
      <c r="D1063" s="35" t="s">
        <v>284</v>
      </c>
      <c r="E1063" s="35" t="s">
        <v>68</v>
      </c>
      <c r="F1063" s="38" t="s">
        <v>1422</v>
      </c>
      <c r="G1063" s="40">
        <v>19133</v>
      </c>
      <c r="H1063" s="11"/>
    </row>
    <row r="1064" spans="1:8" ht="15">
      <c r="A1064" s="12">
        <v>1063</v>
      </c>
      <c r="B1064" s="41" t="s">
        <v>2276</v>
      </c>
      <c r="C1064" s="35" t="s">
        <v>2277</v>
      </c>
      <c r="D1064" s="35" t="s">
        <v>30</v>
      </c>
      <c r="E1064" s="35" t="s">
        <v>10</v>
      </c>
      <c r="F1064" s="38" t="s">
        <v>1422</v>
      </c>
      <c r="G1064" s="40">
        <v>18123</v>
      </c>
      <c r="H1064" s="11"/>
    </row>
    <row r="1065" spans="1:8" ht="15">
      <c r="A1065" s="12">
        <v>1064</v>
      </c>
      <c r="B1065" s="41" t="s">
        <v>2278</v>
      </c>
      <c r="C1065" s="35" t="s">
        <v>2279</v>
      </c>
      <c r="D1065" s="35" t="s">
        <v>50</v>
      </c>
      <c r="E1065" s="35" t="s">
        <v>10</v>
      </c>
      <c r="F1065" s="38" t="s">
        <v>1422</v>
      </c>
      <c r="G1065" s="40">
        <v>18896</v>
      </c>
      <c r="H1065" s="11"/>
    </row>
    <row r="1066" spans="1:8" ht="15">
      <c r="A1066" s="12">
        <v>1065</v>
      </c>
      <c r="B1066" s="41" t="s">
        <v>2280</v>
      </c>
      <c r="C1066" s="35" t="s">
        <v>2281</v>
      </c>
      <c r="D1066" s="35" t="s">
        <v>75</v>
      </c>
      <c r="E1066" s="35" t="s">
        <v>21</v>
      </c>
      <c r="F1066" s="38" t="s">
        <v>1422</v>
      </c>
      <c r="G1066" s="40">
        <v>18728</v>
      </c>
      <c r="H1066" s="11"/>
    </row>
    <row r="1067" spans="1:8" ht="15">
      <c r="A1067" s="12">
        <v>1066</v>
      </c>
      <c r="B1067" s="41" t="s">
        <v>2282</v>
      </c>
      <c r="C1067" s="35" t="s">
        <v>2283</v>
      </c>
      <c r="D1067" s="35" t="s">
        <v>136</v>
      </c>
      <c r="E1067" s="35" t="s">
        <v>10</v>
      </c>
      <c r="F1067" s="38" t="s">
        <v>1422</v>
      </c>
      <c r="G1067" s="40">
        <v>19010</v>
      </c>
      <c r="H1067" s="11"/>
    </row>
    <row r="1068" spans="1:8" ht="15">
      <c r="A1068" s="12">
        <v>1067</v>
      </c>
      <c r="B1068" s="41" t="s">
        <v>2284</v>
      </c>
      <c r="C1068" s="35" t="s">
        <v>2285</v>
      </c>
      <c r="D1068" s="35" t="s">
        <v>473</v>
      </c>
      <c r="E1068" s="35" t="s">
        <v>10</v>
      </c>
      <c r="F1068" s="38" t="s">
        <v>1422</v>
      </c>
      <c r="G1068" s="40">
        <v>20275</v>
      </c>
      <c r="H1068" s="11"/>
    </row>
    <row r="1069" spans="1:8" ht="15">
      <c r="A1069" s="12">
        <v>1068</v>
      </c>
      <c r="B1069" s="41" t="s">
        <v>2286</v>
      </c>
      <c r="C1069" s="35" t="s">
        <v>2287</v>
      </c>
      <c r="D1069" s="35" t="s">
        <v>50</v>
      </c>
      <c r="E1069" s="35" t="s">
        <v>53</v>
      </c>
      <c r="F1069" s="38" t="s">
        <v>1422</v>
      </c>
      <c r="G1069" s="40">
        <v>19077</v>
      </c>
      <c r="H1069" s="11"/>
    </row>
    <row r="1070" spans="1:8" ht="15">
      <c r="A1070" s="12">
        <v>1069</v>
      </c>
      <c r="B1070" s="41" t="s">
        <v>2288</v>
      </c>
      <c r="C1070" s="35" t="s">
        <v>2289</v>
      </c>
      <c r="D1070" s="35" t="s">
        <v>58</v>
      </c>
      <c r="E1070" s="35" t="s">
        <v>10</v>
      </c>
      <c r="F1070" s="38" t="s">
        <v>1422</v>
      </c>
      <c r="G1070" s="40">
        <v>18969</v>
      </c>
      <c r="H1070" s="11"/>
    </row>
    <row r="1071" spans="1:8" ht="15">
      <c r="A1071" s="12">
        <v>1070</v>
      </c>
      <c r="B1071" s="41" t="s">
        <v>2290</v>
      </c>
      <c r="C1071" s="35" t="s">
        <v>2291</v>
      </c>
      <c r="D1071" s="35" t="s">
        <v>481</v>
      </c>
      <c r="E1071" s="35" t="s">
        <v>14</v>
      </c>
      <c r="F1071" s="38" t="s">
        <v>1422</v>
      </c>
      <c r="G1071" s="40">
        <v>20115</v>
      </c>
      <c r="H1071" s="11"/>
    </row>
    <row r="1072" spans="1:8" ht="15">
      <c r="A1072" s="12">
        <v>1071</v>
      </c>
      <c r="B1072" s="41" t="s">
        <v>2292</v>
      </c>
      <c r="C1072" s="35" t="s">
        <v>2293</v>
      </c>
      <c r="D1072" s="35" t="s">
        <v>307</v>
      </c>
      <c r="E1072" s="35" t="s">
        <v>10</v>
      </c>
      <c r="F1072" s="38" t="s">
        <v>1422</v>
      </c>
      <c r="G1072" s="40">
        <v>18525</v>
      </c>
      <c r="H1072" s="11"/>
    </row>
    <row r="1073" spans="1:8" ht="15">
      <c r="A1073" s="12">
        <v>1072</v>
      </c>
      <c r="B1073" s="41" t="s">
        <v>2294</v>
      </c>
      <c r="C1073" s="35" t="s">
        <v>2295</v>
      </c>
      <c r="D1073" s="35" t="s">
        <v>247</v>
      </c>
      <c r="E1073" s="35" t="s">
        <v>21</v>
      </c>
      <c r="F1073" s="38" t="s">
        <v>1422</v>
      </c>
      <c r="G1073" s="40">
        <v>18356</v>
      </c>
      <c r="H1073" s="11"/>
    </row>
    <row r="1074" spans="1:8" ht="15">
      <c r="A1074" s="12">
        <v>1073</v>
      </c>
      <c r="B1074" s="41" t="s">
        <v>2296</v>
      </c>
      <c r="C1074" s="35" t="s">
        <v>2297</v>
      </c>
      <c r="D1074" s="35" t="s">
        <v>40</v>
      </c>
      <c r="E1074" s="35" t="s">
        <v>21</v>
      </c>
      <c r="F1074" s="38" t="s">
        <v>1422</v>
      </c>
      <c r="G1074" s="40">
        <v>18267</v>
      </c>
      <c r="H1074" s="11"/>
    </row>
    <row r="1075" spans="1:8" ht="15">
      <c r="A1075" s="12">
        <v>1074</v>
      </c>
      <c r="B1075" s="41" t="s">
        <v>2298</v>
      </c>
      <c r="C1075" s="35" t="s">
        <v>2299</v>
      </c>
      <c r="D1075" s="35" t="s">
        <v>136</v>
      </c>
      <c r="E1075" s="35" t="s">
        <v>33</v>
      </c>
      <c r="F1075" s="38" t="s">
        <v>1422</v>
      </c>
      <c r="G1075" s="40">
        <v>19449</v>
      </c>
      <c r="H1075" s="11"/>
    </row>
    <row r="1076" spans="1:8" ht="15">
      <c r="A1076" s="12">
        <v>1075</v>
      </c>
      <c r="B1076" s="41" t="s">
        <v>2300</v>
      </c>
      <c r="C1076" s="35" t="s">
        <v>2301</v>
      </c>
      <c r="D1076" s="35" t="s">
        <v>580</v>
      </c>
      <c r="E1076" s="35" t="s">
        <v>21</v>
      </c>
      <c r="F1076" s="38" t="s">
        <v>1422</v>
      </c>
      <c r="G1076" s="40">
        <v>18398</v>
      </c>
      <c r="H1076" s="11"/>
    </row>
    <row r="1077" spans="1:8" ht="15">
      <c r="A1077" s="12">
        <v>1076</v>
      </c>
      <c r="B1077" s="41" t="s">
        <v>2302</v>
      </c>
      <c r="C1077" s="35" t="s">
        <v>2303</v>
      </c>
      <c r="D1077" s="35" t="s">
        <v>656</v>
      </c>
      <c r="E1077" s="35" t="s">
        <v>14</v>
      </c>
      <c r="F1077" s="38" t="s">
        <v>1422</v>
      </c>
      <c r="G1077" s="40">
        <v>19896</v>
      </c>
      <c r="H1077" s="11"/>
    </row>
    <row r="1078" spans="1:8" ht="15">
      <c r="A1078" s="12">
        <v>1077</v>
      </c>
      <c r="B1078" s="41" t="s">
        <v>2304</v>
      </c>
      <c r="C1078" s="35" t="s">
        <v>2305</v>
      </c>
      <c r="D1078" s="35" t="s">
        <v>146</v>
      </c>
      <c r="E1078" s="35" t="s">
        <v>33</v>
      </c>
      <c r="F1078" s="38" t="s">
        <v>1422</v>
      </c>
      <c r="G1078" s="40">
        <v>19090</v>
      </c>
      <c r="H1078" s="11"/>
    </row>
    <row r="1079" spans="1:8" ht="15">
      <c r="A1079" s="12">
        <v>1078</v>
      </c>
      <c r="B1079" s="41" t="s">
        <v>2306</v>
      </c>
      <c r="C1079" s="35" t="s">
        <v>2307</v>
      </c>
      <c r="D1079" s="35" t="s">
        <v>146</v>
      </c>
      <c r="E1079" s="35" t="s">
        <v>33</v>
      </c>
      <c r="F1079" s="38" t="s">
        <v>1422</v>
      </c>
      <c r="G1079" s="40">
        <v>18216</v>
      </c>
      <c r="H1079" s="11"/>
    </row>
    <row r="1080" spans="1:8" ht="15">
      <c r="A1080" s="12">
        <v>1079</v>
      </c>
      <c r="B1080" s="41" t="s">
        <v>2308</v>
      </c>
      <c r="C1080" s="35" t="s">
        <v>2309</v>
      </c>
      <c r="D1080" s="35" t="s">
        <v>234</v>
      </c>
      <c r="E1080" s="35" t="s">
        <v>18</v>
      </c>
      <c r="F1080" s="38" t="s">
        <v>1422</v>
      </c>
      <c r="G1080" s="40">
        <v>18868</v>
      </c>
      <c r="H1080" s="11"/>
    </row>
    <row r="1081" spans="1:8" ht="15">
      <c r="A1081" s="12">
        <v>1080</v>
      </c>
      <c r="B1081" s="41" t="s">
        <v>2310</v>
      </c>
      <c r="C1081" s="35" t="s">
        <v>2311</v>
      </c>
      <c r="D1081" s="35" t="s">
        <v>185</v>
      </c>
      <c r="E1081" s="35" t="s">
        <v>826</v>
      </c>
      <c r="F1081" s="38" t="s">
        <v>1422</v>
      </c>
      <c r="G1081" s="40">
        <v>20341</v>
      </c>
      <c r="H1081" s="11"/>
    </row>
    <row r="1082" spans="1:8" ht="15">
      <c r="A1082" s="12">
        <v>1081</v>
      </c>
      <c r="B1082" s="41" t="s">
        <v>2312</v>
      </c>
      <c r="C1082" s="35" t="s">
        <v>2313</v>
      </c>
      <c r="D1082" s="35" t="s">
        <v>146</v>
      </c>
      <c r="E1082" s="35" t="s">
        <v>33</v>
      </c>
      <c r="F1082" s="38" t="s">
        <v>1422</v>
      </c>
      <c r="G1082" s="40">
        <v>18511</v>
      </c>
      <c r="H1082" s="11"/>
    </row>
    <row r="1083" spans="1:8" ht="15">
      <c r="A1083" s="12">
        <v>1082</v>
      </c>
      <c r="B1083" s="41" t="s">
        <v>2314</v>
      </c>
      <c r="C1083" s="35" t="s">
        <v>2315</v>
      </c>
      <c r="D1083" s="35" t="s">
        <v>15</v>
      </c>
      <c r="E1083" s="35" t="s">
        <v>21</v>
      </c>
      <c r="F1083" s="38" t="s">
        <v>2316</v>
      </c>
      <c r="G1083" s="40">
        <v>15567</v>
      </c>
      <c r="H1083" s="11">
        <v>6</v>
      </c>
    </row>
    <row r="1084" spans="1:8" ht="15">
      <c r="A1084" s="12">
        <v>1083</v>
      </c>
      <c r="B1084" s="41" t="s">
        <v>2317</v>
      </c>
      <c r="C1084" s="35" t="s">
        <v>2318</v>
      </c>
      <c r="D1084" s="35" t="s">
        <v>40</v>
      </c>
      <c r="E1084" s="35" t="s">
        <v>33</v>
      </c>
      <c r="F1084" s="38" t="s">
        <v>2316</v>
      </c>
      <c r="G1084" s="40">
        <v>17863</v>
      </c>
      <c r="H1084" s="11">
        <v>0</v>
      </c>
    </row>
    <row r="1085" spans="1:8" ht="15">
      <c r="A1085" s="12">
        <v>1084</v>
      </c>
      <c r="B1085" s="41" t="s">
        <v>2319</v>
      </c>
      <c r="C1085" s="35" t="s">
        <v>2320</v>
      </c>
      <c r="D1085" s="35" t="s">
        <v>40</v>
      </c>
      <c r="E1085" s="35" t="s">
        <v>21</v>
      </c>
      <c r="F1085" s="38" t="s">
        <v>2316</v>
      </c>
      <c r="G1085" s="40">
        <v>13078</v>
      </c>
      <c r="H1085" s="11">
        <v>13</v>
      </c>
    </row>
    <row r="1086" spans="1:8" ht="15">
      <c r="A1086" s="12">
        <v>1085</v>
      </c>
      <c r="B1086" s="41" t="s">
        <v>2321</v>
      </c>
      <c r="C1086" s="35" t="s">
        <v>2322</v>
      </c>
      <c r="D1086" s="35" t="s">
        <v>34</v>
      </c>
      <c r="E1086" s="35" t="s">
        <v>10</v>
      </c>
      <c r="F1086" s="38" t="s">
        <v>2316</v>
      </c>
      <c r="G1086" s="40">
        <v>17800</v>
      </c>
      <c r="H1086" s="11">
        <v>0</v>
      </c>
    </row>
    <row r="1087" spans="1:8" ht="15">
      <c r="A1087" s="12">
        <v>1086</v>
      </c>
      <c r="B1087" s="41" t="s">
        <v>2323</v>
      </c>
      <c r="C1087" s="35" t="s">
        <v>2324</v>
      </c>
      <c r="D1087" s="35" t="s">
        <v>119</v>
      </c>
      <c r="E1087" s="35" t="s">
        <v>10</v>
      </c>
      <c r="F1087" s="38" t="s">
        <v>2316</v>
      </c>
      <c r="G1087" s="40">
        <v>17158</v>
      </c>
      <c r="H1087" s="11">
        <v>2</v>
      </c>
    </row>
    <row r="1088" spans="1:8" ht="15">
      <c r="A1088" s="12">
        <v>1087</v>
      </c>
      <c r="B1088" s="41" t="s">
        <v>2325</v>
      </c>
      <c r="C1088" s="35" t="s">
        <v>2326</v>
      </c>
      <c r="D1088" s="35" t="s">
        <v>615</v>
      </c>
      <c r="E1088" s="35" t="s">
        <v>21</v>
      </c>
      <c r="F1088" s="38" t="s">
        <v>2316</v>
      </c>
      <c r="G1088" s="40">
        <v>17056</v>
      </c>
      <c r="H1088" s="11">
        <v>2</v>
      </c>
    </row>
    <row r="1089" spans="1:8" ht="15">
      <c r="A1089" s="12">
        <v>1088</v>
      </c>
      <c r="B1089" s="41" t="s">
        <v>2327</v>
      </c>
      <c r="C1089" s="35" t="s">
        <v>2328</v>
      </c>
      <c r="D1089" s="35" t="s">
        <v>84</v>
      </c>
      <c r="E1089" s="35" t="s">
        <v>10</v>
      </c>
      <c r="F1089" s="38" t="s">
        <v>2316</v>
      </c>
      <c r="G1089" s="40">
        <v>15963</v>
      </c>
      <c r="H1089" s="11">
        <v>5</v>
      </c>
    </row>
    <row r="1090" spans="1:8" ht="15">
      <c r="A1090" s="12">
        <v>1089</v>
      </c>
      <c r="B1090" s="41" t="s">
        <v>2329</v>
      </c>
      <c r="C1090" s="35" t="s">
        <v>2330</v>
      </c>
      <c r="D1090" s="35" t="s">
        <v>75</v>
      </c>
      <c r="E1090" s="35" t="s">
        <v>33</v>
      </c>
      <c r="F1090" s="38" t="s">
        <v>2316</v>
      </c>
      <c r="G1090" s="40">
        <v>17518</v>
      </c>
      <c r="H1090" s="11">
        <v>1</v>
      </c>
    </row>
    <row r="1091" spans="1:8" ht="15">
      <c r="A1091" s="12">
        <v>1090</v>
      </c>
      <c r="B1091" s="41" t="s">
        <v>2331</v>
      </c>
      <c r="C1091" s="35" t="s">
        <v>2332</v>
      </c>
      <c r="D1091" s="35" t="s">
        <v>75</v>
      </c>
      <c r="E1091" s="35" t="s">
        <v>10</v>
      </c>
      <c r="F1091" s="38" t="s">
        <v>2316</v>
      </c>
      <c r="G1091" s="40">
        <v>16904</v>
      </c>
      <c r="H1091" s="11">
        <v>3</v>
      </c>
    </row>
    <row r="1092" spans="1:8" ht="15">
      <c r="A1092" s="12">
        <v>1091</v>
      </c>
      <c r="B1092" s="41" t="s">
        <v>2333</v>
      </c>
      <c r="C1092" s="35" t="s">
        <v>2334</v>
      </c>
      <c r="D1092" s="35" t="s">
        <v>69</v>
      </c>
      <c r="E1092" s="35" t="s">
        <v>10</v>
      </c>
      <c r="F1092" s="38" t="s">
        <v>2316</v>
      </c>
      <c r="G1092" s="40">
        <v>14030</v>
      </c>
      <c r="H1092" s="11">
        <v>11</v>
      </c>
    </row>
    <row r="1093" spans="1:8" ht="15">
      <c r="A1093" s="12">
        <v>1092</v>
      </c>
      <c r="B1093" s="41" t="s">
        <v>2335</v>
      </c>
      <c r="C1093" s="35" t="s">
        <v>2336</v>
      </c>
      <c r="D1093" s="35" t="s">
        <v>50</v>
      </c>
      <c r="E1093" s="35" t="s">
        <v>10</v>
      </c>
      <c r="F1093" s="38" t="s">
        <v>2316</v>
      </c>
      <c r="G1093" s="40">
        <v>17562</v>
      </c>
      <c r="H1093" s="11">
        <v>1</v>
      </c>
    </row>
    <row r="1094" spans="1:8" ht="15">
      <c r="A1094" s="12">
        <v>1093</v>
      </c>
      <c r="B1094" s="41" t="s">
        <v>2337</v>
      </c>
      <c r="C1094" s="35" t="s">
        <v>2338</v>
      </c>
      <c r="D1094" s="35" t="s">
        <v>89</v>
      </c>
      <c r="E1094" s="35" t="s">
        <v>10</v>
      </c>
      <c r="F1094" s="38" t="s">
        <v>2316</v>
      </c>
      <c r="G1094" s="40">
        <v>17472</v>
      </c>
      <c r="H1094" s="11">
        <v>1</v>
      </c>
    </row>
    <row r="1095" spans="1:8" ht="15">
      <c r="A1095" s="12">
        <v>1094</v>
      </c>
      <c r="B1095" s="41" t="s">
        <v>2339</v>
      </c>
      <c r="C1095" s="35" t="s">
        <v>2340</v>
      </c>
      <c r="D1095" s="35" t="s">
        <v>89</v>
      </c>
      <c r="E1095" s="35" t="s">
        <v>33</v>
      </c>
      <c r="F1095" s="38" t="s">
        <v>2316</v>
      </c>
      <c r="G1095" s="40">
        <v>16796</v>
      </c>
      <c r="H1095" s="11">
        <v>3</v>
      </c>
    </row>
    <row r="1096" spans="1:8" ht="15">
      <c r="A1096" s="12">
        <v>1095</v>
      </c>
      <c r="B1096" s="41" t="s">
        <v>2341</v>
      </c>
      <c r="C1096" s="35" t="s">
        <v>2342</v>
      </c>
      <c r="D1096" s="35" t="s">
        <v>89</v>
      </c>
      <c r="E1096" s="35" t="s">
        <v>10</v>
      </c>
      <c r="F1096" s="38" t="s">
        <v>2316</v>
      </c>
      <c r="G1096" s="40">
        <v>16284</v>
      </c>
      <c r="H1096" s="11">
        <v>4</v>
      </c>
    </row>
    <row r="1097" spans="1:8" ht="15">
      <c r="A1097" s="12">
        <v>1096</v>
      </c>
      <c r="B1097" s="41" t="s">
        <v>2343</v>
      </c>
      <c r="C1097" s="35" t="s">
        <v>2344</v>
      </c>
      <c r="D1097" s="35" t="s">
        <v>89</v>
      </c>
      <c r="E1097" s="35" t="s">
        <v>14</v>
      </c>
      <c r="F1097" s="38" t="s">
        <v>2316</v>
      </c>
      <c r="G1097" s="40">
        <v>17385</v>
      </c>
      <c r="H1097" s="11">
        <v>1</v>
      </c>
    </row>
    <row r="1098" spans="1:8" ht="15">
      <c r="A1098" s="12">
        <v>1097</v>
      </c>
      <c r="B1098" s="41" t="s">
        <v>2345</v>
      </c>
      <c r="C1098" s="35" t="s">
        <v>2346</v>
      </c>
      <c r="D1098" s="35" t="s">
        <v>104</v>
      </c>
      <c r="E1098" s="35" t="s">
        <v>33</v>
      </c>
      <c r="F1098" s="38" t="s">
        <v>2316</v>
      </c>
      <c r="G1098" s="40">
        <v>14570</v>
      </c>
      <c r="H1098" s="11">
        <v>9</v>
      </c>
    </row>
    <row r="1099" spans="1:8" ht="15">
      <c r="A1099" s="12">
        <v>1098</v>
      </c>
      <c r="B1099" s="41" t="s">
        <v>2347</v>
      </c>
      <c r="C1099" s="35" t="s">
        <v>2348</v>
      </c>
      <c r="D1099" s="35" t="s">
        <v>104</v>
      </c>
      <c r="E1099" s="35" t="s">
        <v>21</v>
      </c>
      <c r="F1099" s="38" t="s">
        <v>2316</v>
      </c>
      <c r="G1099" s="40">
        <v>16981</v>
      </c>
      <c r="H1099" s="11">
        <v>3</v>
      </c>
    </row>
    <row r="1100" spans="1:8" ht="15">
      <c r="A1100" s="12">
        <v>1099</v>
      </c>
      <c r="B1100" s="41" t="s">
        <v>2349</v>
      </c>
      <c r="C1100" s="35" t="s">
        <v>2350</v>
      </c>
      <c r="D1100" s="35" t="s">
        <v>104</v>
      </c>
      <c r="E1100" s="35" t="s">
        <v>21</v>
      </c>
      <c r="F1100" s="38" t="s">
        <v>2316</v>
      </c>
      <c r="G1100" s="40">
        <v>17871</v>
      </c>
      <c r="H1100" s="11">
        <v>0</v>
      </c>
    </row>
    <row r="1101" spans="1:8" ht="15">
      <c r="A1101" s="12">
        <v>1100</v>
      </c>
      <c r="B1101" s="41" t="s">
        <v>2351</v>
      </c>
      <c r="C1101" s="35" t="s">
        <v>2352</v>
      </c>
      <c r="D1101" s="35" t="s">
        <v>104</v>
      </c>
      <c r="E1101" s="35" t="s">
        <v>18</v>
      </c>
      <c r="F1101" s="38" t="s">
        <v>2316</v>
      </c>
      <c r="G1101" s="40">
        <v>15892</v>
      </c>
      <c r="H1101" s="11">
        <v>6</v>
      </c>
    </row>
    <row r="1102" spans="1:8" ht="15">
      <c r="A1102" s="12">
        <v>1101</v>
      </c>
      <c r="B1102" s="41" t="s">
        <v>2353</v>
      </c>
      <c r="C1102" s="35" t="s">
        <v>2354</v>
      </c>
      <c r="D1102" s="35" t="s">
        <v>125</v>
      </c>
      <c r="E1102" s="35" t="s">
        <v>21</v>
      </c>
      <c r="F1102" s="38" t="s">
        <v>2316</v>
      </c>
      <c r="G1102" s="40">
        <v>14518</v>
      </c>
      <c r="H1102" s="11">
        <v>9</v>
      </c>
    </row>
    <row r="1103" spans="1:8" ht="15">
      <c r="A1103" s="12">
        <v>1102</v>
      </c>
      <c r="B1103" s="41" t="s">
        <v>2355</v>
      </c>
      <c r="C1103" s="35" t="s">
        <v>2356</v>
      </c>
      <c r="D1103" s="35" t="s">
        <v>125</v>
      </c>
      <c r="E1103" s="35" t="s">
        <v>33</v>
      </c>
      <c r="F1103" s="38" t="s">
        <v>2316</v>
      </c>
      <c r="G1103" s="40">
        <v>14385</v>
      </c>
      <c r="H1103" s="11">
        <v>10</v>
      </c>
    </row>
    <row r="1104" spans="1:8" ht="15">
      <c r="A1104" s="12">
        <v>1103</v>
      </c>
      <c r="B1104" s="41" t="s">
        <v>2357</v>
      </c>
      <c r="C1104" s="35" t="s">
        <v>2358</v>
      </c>
      <c r="D1104" s="35" t="s">
        <v>125</v>
      </c>
      <c r="E1104" s="35" t="s">
        <v>33</v>
      </c>
      <c r="F1104" s="38" t="s">
        <v>2316</v>
      </c>
      <c r="G1104" s="40">
        <v>17713</v>
      </c>
      <c r="H1104" s="11">
        <v>1</v>
      </c>
    </row>
    <row r="1105" spans="1:8" ht="15">
      <c r="A1105" s="12">
        <v>1104</v>
      </c>
      <c r="B1105" s="41" t="s">
        <v>2359</v>
      </c>
      <c r="C1105" s="35" t="s">
        <v>2360</v>
      </c>
      <c r="D1105" s="35" t="s">
        <v>125</v>
      </c>
      <c r="E1105" s="35" t="s">
        <v>33</v>
      </c>
      <c r="F1105" s="38" t="s">
        <v>2316</v>
      </c>
      <c r="G1105" s="40">
        <v>15713</v>
      </c>
      <c r="H1105" s="11">
        <v>6</v>
      </c>
    </row>
    <row r="1106" spans="1:8" ht="15">
      <c r="A1106" s="12">
        <v>1105</v>
      </c>
      <c r="B1106" s="41" t="s">
        <v>2361</v>
      </c>
      <c r="C1106" s="35" t="s">
        <v>2362</v>
      </c>
      <c r="D1106" s="35" t="s">
        <v>133</v>
      </c>
      <c r="E1106" s="35" t="s">
        <v>33</v>
      </c>
      <c r="F1106" s="38" t="s">
        <v>2316</v>
      </c>
      <c r="G1106" s="40">
        <v>17899</v>
      </c>
      <c r="H1106" s="11">
        <v>0</v>
      </c>
    </row>
    <row r="1107" spans="1:8" ht="15">
      <c r="A1107" s="12">
        <v>1106</v>
      </c>
      <c r="B1107" s="41" t="s">
        <v>2363</v>
      </c>
      <c r="C1107" s="35" t="s">
        <v>2364</v>
      </c>
      <c r="D1107" s="35" t="s">
        <v>133</v>
      </c>
      <c r="E1107" s="35" t="s">
        <v>422</v>
      </c>
      <c r="F1107" s="38" t="s">
        <v>2316</v>
      </c>
      <c r="G1107" s="40">
        <v>17620</v>
      </c>
      <c r="H1107" s="11">
        <v>1</v>
      </c>
    </row>
    <row r="1108" spans="1:8" ht="15">
      <c r="A1108" s="12">
        <v>1107</v>
      </c>
      <c r="B1108" s="41" t="s">
        <v>2365</v>
      </c>
      <c r="C1108" s="35" t="s">
        <v>2366</v>
      </c>
      <c r="D1108" s="35" t="s">
        <v>133</v>
      </c>
      <c r="E1108" s="35" t="s">
        <v>422</v>
      </c>
      <c r="F1108" s="38" t="s">
        <v>2316</v>
      </c>
      <c r="G1108" s="40">
        <v>17510</v>
      </c>
      <c r="H1108" s="11">
        <v>1</v>
      </c>
    </row>
    <row r="1109" spans="1:8" ht="15">
      <c r="A1109" s="12">
        <v>1108</v>
      </c>
      <c r="B1109" s="41" t="s">
        <v>2367</v>
      </c>
      <c r="C1109" s="35" t="s">
        <v>2368</v>
      </c>
      <c r="D1109" s="35" t="s">
        <v>133</v>
      </c>
      <c r="E1109" s="35" t="s">
        <v>422</v>
      </c>
      <c r="F1109" s="38" t="s">
        <v>2316</v>
      </c>
      <c r="G1109" s="40">
        <v>16004</v>
      </c>
      <c r="H1109" s="11">
        <v>5</v>
      </c>
    </row>
    <row r="1110" spans="1:8" ht="15">
      <c r="A1110" s="12">
        <v>1109</v>
      </c>
      <c r="B1110" s="41" t="s">
        <v>2369</v>
      </c>
      <c r="C1110" s="35" t="s">
        <v>2370</v>
      </c>
      <c r="D1110" s="35" t="s">
        <v>133</v>
      </c>
      <c r="E1110" s="35" t="s">
        <v>422</v>
      </c>
      <c r="F1110" s="38" t="s">
        <v>2316</v>
      </c>
      <c r="G1110" s="40">
        <v>17320</v>
      </c>
      <c r="H1110" s="11">
        <v>2</v>
      </c>
    </row>
    <row r="1111" spans="1:8" ht="15">
      <c r="A1111" s="12">
        <v>1110</v>
      </c>
      <c r="B1111" s="41" t="s">
        <v>2371</v>
      </c>
      <c r="C1111" s="35" t="s">
        <v>2372</v>
      </c>
      <c r="D1111" s="35" t="s">
        <v>136</v>
      </c>
      <c r="E1111" s="35" t="s">
        <v>33</v>
      </c>
      <c r="F1111" s="38" t="s">
        <v>2316</v>
      </c>
      <c r="G1111" s="40">
        <v>17633</v>
      </c>
      <c r="H1111" s="11">
        <v>1</v>
      </c>
    </row>
    <row r="1112" spans="1:8" ht="15">
      <c r="A1112" s="12">
        <v>1111</v>
      </c>
      <c r="B1112" s="41" t="s">
        <v>2373</v>
      </c>
      <c r="C1112" s="35" t="s">
        <v>2374</v>
      </c>
      <c r="D1112" s="35" t="s">
        <v>146</v>
      </c>
      <c r="E1112" s="35" t="s">
        <v>21</v>
      </c>
      <c r="F1112" s="38" t="s">
        <v>2316</v>
      </c>
      <c r="G1112" s="40">
        <v>17644</v>
      </c>
      <c r="H1112" s="11">
        <v>1</v>
      </c>
    </row>
    <row r="1113" spans="1:8" ht="15">
      <c r="A1113" s="12">
        <v>1112</v>
      </c>
      <c r="B1113" s="41" t="s">
        <v>2375</v>
      </c>
      <c r="C1113" s="35" t="s">
        <v>2376</v>
      </c>
      <c r="D1113" s="35" t="s">
        <v>75</v>
      </c>
      <c r="E1113" s="35" t="s">
        <v>33</v>
      </c>
      <c r="F1113" s="38" t="s">
        <v>2316</v>
      </c>
      <c r="G1113" s="40">
        <v>13468</v>
      </c>
      <c r="H1113" s="11">
        <v>12</v>
      </c>
    </row>
    <row r="1114" spans="1:8" ht="15">
      <c r="A1114" s="12">
        <v>1113</v>
      </c>
      <c r="B1114" s="41" t="s">
        <v>2377</v>
      </c>
      <c r="C1114" s="35" t="s">
        <v>2378</v>
      </c>
      <c r="D1114" s="35" t="s">
        <v>174</v>
      </c>
      <c r="E1114" s="35" t="s">
        <v>10</v>
      </c>
      <c r="F1114" s="38" t="s">
        <v>2316</v>
      </c>
      <c r="G1114" s="40">
        <v>15426</v>
      </c>
      <c r="H1114" s="11">
        <v>7</v>
      </c>
    </row>
    <row r="1115" spans="1:8" ht="15">
      <c r="A1115" s="12">
        <v>1114</v>
      </c>
      <c r="B1115" s="41" t="s">
        <v>2379</v>
      </c>
      <c r="C1115" s="35" t="s">
        <v>2380</v>
      </c>
      <c r="D1115" s="35" t="s">
        <v>174</v>
      </c>
      <c r="E1115" s="35" t="s">
        <v>68</v>
      </c>
      <c r="F1115" s="38" t="s">
        <v>2316</v>
      </c>
      <c r="G1115" s="40">
        <v>12626</v>
      </c>
      <c r="H1115" s="11">
        <v>14</v>
      </c>
    </row>
    <row r="1116" spans="1:8" ht="15">
      <c r="A1116" s="12">
        <v>1115</v>
      </c>
      <c r="B1116" s="41" t="s">
        <v>2381</v>
      </c>
      <c r="C1116" s="35" t="s">
        <v>2382</v>
      </c>
      <c r="D1116" s="35" t="s">
        <v>174</v>
      </c>
      <c r="E1116" s="35" t="s">
        <v>21</v>
      </c>
      <c r="F1116" s="38" t="s">
        <v>2316</v>
      </c>
      <c r="G1116" s="40">
        <v>15093</v>
      </c>
      <c r="H1116" s="11">
        <v>8</v>
      </c>
    </row>
    <row r="1117" spans="1:8" ht="15">
      <c r="A1117" s="12">
        <v>1116</v>
      </c>
      <c r="B1117" s="41" t="s">
        <v>2383</v>
      </c>
      <c r="C1117" s="35" t="s">
        <v>2384</v>
      </c>
      <c r="D1117" s="35" t="s">
        <v>200</v>
      </c>
      <c r="E1117" s="35" t="s">
        <v>10</v>
      </c>
      <c r="F1117" s="38" t="s">
        <v>2316</v>
      </c>
      <c r="G1117" s="40">
        <v>18066</v>
      </c>
      <c r="H1117" s="11">
        <v>0</v>
      </c>
    </row>
    <row r="1118" spans="1:8" ht="15">
      <c r="A1118" s="12">
        <v>1117</v>
      </c>
      <c r="B1118" s="41" t="s">
        <v>2385</v>
      </c>
      <c r="C1118" s="35" t="s">
        <v>2386</v>
      </c>
      <c r="D1118" s="35" t="s">
        <v>89</v>
      </c>
      <c r="E1118" s="35" t="s">
        <v>10</v>
      </c>
      <c r="F1118" s="38" t="s">
        <v>2316</v>
      </c>
      <c r="G1118" s="40">
        <v>16932</v>
      </c>
      <c r="H1118" s="11">
        <v>3</v>
      </c>
    </row>
    <row r="1119" spans="1:8" ht="15">
      <c r="A1119" s="12">
        <v>1118</v>
      </c>
      <c r="B1119" s="41" t="s">
        <v>2387</v>
      </c>
      <c r="C1119" s="35" t="s">
        <v>2388</v>
      </c>
      <c r="D1119" s="35" t="s">
        <v>174</v>
      </c>
      <c r="E1119" s="35" t="s">
        <v>10</v>
      </c>
      <c r="F1119" s="38" t="s">
        <v>2316</v>
      </c>
      <c r="G1119" s="40">
        <v>17296</v>
      </c>
      <c r="H1119" s="11">
        <v>2</v>
      </c>
    </row>
    <row r="1120" spans="1:8" ht="15">
      <c r="A1120" s="12">
        <v>1119</v>
      </c>
      <c r="B1120" s="41" t="s">
        <v>2389</v>
      </c>
      <c r="C1120" s="35" t="s">
        <v>2390</v>
      </c>
      <c r="D1120" s="35" t="s">
        <v>284</v>
      </c>
      <c r="E1120" s="35" t="s">
        <v>10</v>
      </c>
      <c r="F1120" s="38" t="s">
        <v>2316</v>
      </c>
      <c r="G1120" s="40">
        <v>15047</v>
      </c>
      <c r="H1120" s="11">
        <v>8</v>
      </c>
    </row>
    <row r="1121" spans="1:8" ht="15">
      <c r="A1121" s="12">
        <v>1120</v>
      </c>
      <c r="B1121" s="41" t="s">
        <v>2391</v>
      </c>
      <c r="C1121" s="35" t="s">
        <v>2392</v>
      </c>
      <c r="D1121" s="35" t="s">
        <v>247</v>
      </c>
      <c r="E1121" s="35" t="s">
        <v>18</v>
      </c>
      <c r="F1121" s="38" t="s">
        <v>2316</v>
      </c>
      <c r="G1121" s="40">
        <v>16002</v>
      </c>
      <c r="H1121" s="11">
        <v>5</v>
      </c>
    </row>
    <row r="1122" spans="1:8" ht="15">
      <c r="A1122" s="12">
        <v>1121</v>
      </c>
      <c r="B1122" s="41" t="s">
        <v>2393</v>
      </c>
      <c r="C1122" s="35" t="s">
        <v>2394</v>
      </c>
      <c r="D1122" s="35" t="s">
        <v>247</v>
      </c>
      <c r="E1122" s="35" t="s">
        <v>21</v>
      </c>
      <c r="F1122" s="38" t="s">
        <v>2316</v>
      </c>
      <c r="G1122" s="40">
        <v>15626</v>
      </c>
      <c r="H1122" s="11">
        <v>6</v>
      </c>
    </row>
    <row r="1123" spans="1:8" ht="15">
      <c r="A1123" s="12">
        <v>1122</v>
      </c>
      <c r="B1123" s="41" t="s">
        <v>2395</v>
      </c>
      <c r="C1123" s="35" t="s">
        <v>2396</v>
      </c>
      <c r="D1123" s="35" t="s">
        <v>220</v>
      </c>
      <c r="E1123" s="35" t="s">
        <v>10</v>
      </c>
      <c r="F1123" s="38" t="s">
        <v>2316</v>
      </c>
      <c r="G1123" s="40">
        <v>14320</v>
      </c>
      <c r="H1123" s="11">
        <v>10</v>
      </c>
    </row>
    <row r="1124" spans="1:8" ht="15">
      <c r="A1124" s="12">
        <v>1123</v>
      </c>
      <c r="B1124" s="41" t="s">
        <v>2397</v>
      </c>
      <c r="C1124" s="35" t="s">
        <v>2398</v>
      </c>
      <c r="D1124" s="35" t="s">
        <v>220</v>
      </c>
      <c r="E1124" s="35" t="s">
        <v>21</v>
      </c>
      <c r="F1124" s="38" t="s">
        <v>2316</v>
      </c>
      <c r="G1124" s="40">
        <v>14386</v>
      </c>
      <c r="H1124" s="11">
        <v>10</v>
      </c>
    </row>
    <row r="1125" spans="1:8" ht="15">
      <c r="A1125" s="12">
        <v>1124</v>
      </c>
      <c r="B1125" s="41" t="s">
        <v>2399</v>
      </c>
      <c r="C1125" s="35" t="s">
        <v>2400</v>
      </c>
      <c r="D1125" s="35" t="s">
        <v>782</v>
      </c>
      <c r="E1125" s="35" t="s">
        <v>33</v>
      </c>
      <c r="F1125" s="38" t="s">
        <v>2316</v>
      </c>
      <c r="G1125" s="40">
        <v>15867</v>
      </c>
      <c r="H1125" s="11">
        <v>6</v>
      </c>
    </row>
    <row r="1126" spans="1:8" ht="15">
      <c r="A1126" s="12">
        <v>1125</v>
      </c>
      <c r="B1126" s="41" t="s">
        <v>2401</v>
      </c>
      <c r="C1126" s="35" t="s">
        <v>2402</v>
      </c>
      <c r="D1126" s="35" t="s">
        <v>195</v>
      </c>
      <c r="E1126" s="35" t="s">
        <v>33</v>
      </c>
      <c r="F1126" s="38" t="s">
        <v>2316</v>
      </c>
      <c r="G1126" s="40">
        <v>18064</v>
      </c>
      <c r="H1126" s="11">
        <v>0</v>
      </c>
    </row>
    <row r="1127" spans="1:8" ht="15">
      <c r="A1127" s="12">
        <v>1126</v>
      </c>
      <c r="B1127" s="41" t="s">
        <v>2403</v>
      </c>
      <c r="C1127" s="35" t="s">
        <v>2404</v>
      </c>
      <c r="D1127" s="35" t="s">
        <v>247</v>
      </c>
      <c r="E1127" s="35" t="s">
        <v>18</v>
      </c>
      <c r="F1127" s="38" t="s">
        <v>2316</v>
      </c>
      <c r="G1127" s="40">
        <v>17938</v>
      </c>
      <c r="H1127" s="11">
        <v>0</v>
      </c>
    </row>
    <row r="1128" spans="1:8" ht="15">
      <c r="A1128" s="12">
        <v>1127</v>
      </c>
      <c r="B1128" s="41" t="s">
        <v>2405</v>
      </c>
      <c r="C1128" s="35" t="s">
        <v>2406</v>
      </c>
      <c r="D1128" s="35" t="s">
        <v>373</v>
      </c>
      <c r="E1128" s="35" t="s">
        <v>10</v>
      </c>
      <c r="F1128" s="38" t="s">
        <v>2316</v>
      </c>
      <c r="G1128" s="40">
        <v>16574</v>
      </c>
      <c r="H1128" s="11">
        <v>4</v>
      </c>
    </row>
    <row r="1129" spans="1:8" ht="15">
      <c r="A1129" s="12">
        <v>1128</v>
      </c>
      <c r="B1129" s="41" t="s">
        <v>2407</v>
      </c>
      <c r="C1129" s="35" t="s">
        <v>2408</v>
      </c>
      <c r="D1129" s="35" t="s">
        <v>373</v>
      </c>
      <c r="E1129" s="35" t="s">
        <v>10</v>
      </c>
      <c r="F1129" s="38" t="s">
        <v>2316</v>
      </c>
      <c r="G1129" s="40">
        <v>17798</v>
      </c>
      <c r="H1129" s="11">
        <v>0</v>
      </c>
    </row>
    <row r="1130" spans="1:8" ht="15">
      <c r="A1130" s="12">
        <v>1129</v>
      </c>
      <c r="B1130" s="41" t="s">
        <v>2409</v>
      </c>
      <c r="C1130" s="35" t="s">
        <v>2410</v>
      </c>
      <c r="D1130" s="35" t="s">
        <v>238</v>
      </c>
      <c r="E1130" s="35" t="s">
        <v>21</v>
      </c>
      <c r="F1130" s="38" t="s">
        <v>2316</v>
      </c>
      <c r="G1130" s="40">
        <v>17828</v>
      </c>
      <c r="H1130" s="11">
        <v>0</v>
      </c>
    </row>
    <row r="1131" spans="1:8" ht="15">
      <c r="A1131" s="12">
        <v>1130</v>
      </c>
      <c r="B1131" s="41" t="s">
        <v>2411</v>
      </c>
      <c r="C1131" s="35" t="s">
        <v>2412</v>
      </c>
      <c r="D1131" s="35" t="s">
        <v>373</v>
      </c>
      <c r="E1131" s="35" t="s">
        <v>10</v>
      </c>
      <c r="F1131" s="38" t="s">
        <v>2316</v>
      </c>
      <c r="G1131" s="40">
        <v>15922</v>
      </c>
      <c r="H1131" s="11">
        <v>5</v>
      </c>
    </row>
    <row r="1132" spans="1:8" ht="15">
      <c r="A1132" s="12">
        <v>1131</v>
      </c>
      <c r="B1132" s="41" t="s">
        <v>2413</v>
      </c>
      <c r="C1132" s="35" t="s">
        <v>2414</v>
      </c>
      <c r="D1132" s="35" t="s">
        <v>215</v>
      </c>
      <c r="E1132" s="35" t="s">
        <v>10</v>
      </c>
      <c r="F1132" s="38" t="s">
        <v>2316</v>
      </c>
      <c r="G1132" s="40">
        <v>16132</v>
      </c>
      <c r="H1132" s="11">
        <v>5</v>
      </c>
    </row>
    <row r="1133" spans="1:8" ht="15">
      <c r="A1133" s="12">
        <v>1132</v>
      </c>
      <c r="B1133" s="41" t="s">
        <v>2415</v>
      </c>
      <c r="C1133" s="35" t="s">
        <v>2416</v>
      </c>
      <c r="D1133" s="35" t="s">
        <v>215</v>
      </c>
      <c r="E1133" s="35" t="s">
        <v>72</v>
      </c>
      <c r="F1133" s="38" t="s">
        <v>2316</v>
      </c>
      <c r="G1133" s="40">
        <v>16908</v>
      </c>
      <c r="H1133" s="11">
        <v>3</v>
      </c>
    </row>
    <row r="1134" spans="1:8" ht="15">
      <c r="A1134" s="12">
        <v>1133</v>
      </c>
      <c r="B1134" s="41" t="s">
        <v>2417</v>
      </c>
      <c r="C1134" s="35" t="s">
        <v>2418</v>
      </c>
      <c r="D1134" s="35" t="s">
        <v>1841</v>
      </c>
      <c r="E1134" s="35" t="s">
        <v>10</v>
      </c>
      <c r="F1134" s="38" t="s">
        <v>2316</v>
      </c>
      <c r="G1134" s="40">
        <v>17630</v>
      </c>
      <c r="H1134" s="11">
        <v>1</v>
      </c>
    </row>
    <row r="1135" spans="1:8" ht="15">
      <c r="A1135" s="12">
        <v>1134</v>
      </c>
      <c r="B1135" s="41" t="s">
        <v>2419</v>
      </c>
      <c r="C1135" s="35" t="s">
        <v>2420</v>
      </c>
      <c r="D1135" s="35" t="s">
        <v>180</v>
      </c>
      <c r="E1135" s="35" t="s">
        <v>33</v>
      </c>
      <c r="F1135" s="38" t="s">
        <v>2316</v>
      </c>
      <c r="G1135" s="40">
        <v>16531</v>
      </c>
      <c r="H1135" s="11">
        <v>4</v>
      </c>
    </row>
    <row r="1136" spans="1:8" ht="15">
      <c r="A1136" s="12">
        <v>1135</v>
      </c>
      <c r="B1136" s="41" t="s">
        <v>2421</v>
      </c>
      <c r="C1136" s="35" t="s">
        <v>2422</v>
      </c>
      <c r="D1136" s="35" t="s">
        <v>259</v>
      </c>
      <c r="E1136" s="35" t="s">
        <v>53</v>
      </c>
      <c r="F1136" s="38" t="s">
        <v>2316</v>
      </c>
      <c r="G1136" s="40">
        <v>16703</v>
      </c>
      <c r="H1136" s="11">
        <v>3</v>
      </c>
    </row>
    <row r="1137" spans="1:8" ht="15">
      <c r="A1137" s="12">
        <v>1136</v>
      </c>
      <c r="B1137" s="41" t="s">
        <v>2423</v>
      </c>
      <c r="C1137" s="35" t="s">
        <v>2424</v>
      </c>
      <c r="D1137" s="35" t="s">
        <v>259</v>
      </c>
      <c r="E1137" s="35" t="s">
        <v>33</v>
      </c>
      <c r="F1137" s="38" t="s">
        <v>2316</v>
      </c>
      <c r="G1137" s="40">
        <v>11026</v>
      </c>
      <c r="H1137" s="11">
        <v>19</v>
      </c>
    </row>
    <row r="1138" spans="1:8" ht="15">
      <c r="A1138" s="12">
        <v>1137</v>
      </c>
      <c r="B1138" s="41" t="s">
        <v>2425</v>
      </c>
      <c r="C1138" s="35" t="s">
        <v>2426</v>
      </c>
      <c r="D1138" s="35" t="s">
        <v>259</v>
      </c>
      <c r="E1138" s="35" t="s">
        <v>21</v>
      </c>
      <c r="F1138" s="38" t="s">
        <v>2316</v>
      </c>
      <c r="G1138" s="40">
        <v>17479</v>
      </c>
      <c r="H1138" s="11">
        <v>1</v>
      </c>
    </row>
    <row r="1139" spans="1:8" ht="15">
      <c r="A1139" s="12">
        <v>1138</v>
      </c>
      <c r="B1139" s="41" t="s">
        <v>2427</v>
      </c>
      <c r="C1139" s="35" t="s">
        <v>2428</v>
      </c>
      <c r="D1139" s="35" t="s">
        <v>259</v>
      </c>
      <c r="E1139" s="35" t="s">
        <v>18</v>
      </c>
      <c r="F1139" s="38" t="s">
        <v>2316</v>
      </c>
      <c r="G1139" s="40">
        <v>16982</v>
      </c>
      <c r="H1139" s="11">
        <v>3</v>
      </c>
    </row>
    <row r="1140" spans="1:8" ht="15">
      <c r="A1140" s="12">
        <v>1139</v>
      </c>
      <c r="B1140" s="41" t="s">
        <v>2429</v>
      </c>
      <c r="C1140" s="35" t="s">
        <v>2430</v>
      </c>
      <c r="D1140" s="35" t="s">
        <v>259</v>
      </c>
      <c r="E1140" s="35" t="s">
        <v>10</v>
      </c>
      <c r="F1140" s="38" t="s">
        <v>2316</v>
      </c>
      <c r="G1140" s="40">
        <v>16674</v>
      </c>
      <c r="H1140" s="11">
        <v>3</v>
      </c>
    </row>
    <row r="1141" spans="1:8" ht="15">
      <c r="A1141" s="12">
        <v>1140</v>
      </c>
      <c r="B1141" s="41" t="s">
        <v>2431</v>
      </c>
      <c r="C1141" s="35" t="s">
        <v>2432</v>
      </c>
      <c r="D1141" s="35" t="s">
        <v>259</v>
      </c>
      <c r="E1141" s="35" t="s">
        <v>10</v>
      </c>
      <c r="F1141" s="38" t="s">
        <v>2316</v>
      </c>
      <c r="G1141" s="40">
        <v>15201</v>
      </c>
      <c r="H1141" s="11">
        <v>7</v>
      </c>
    </row>
    <row r="1142" spans="1:8" ht="15">
      <c r="A1142" s="12">
        <v>1141</v>
      </c>
      <c r="B1142" s="41" t="s">
        <v>2433</v>
      </c>
      <c r="C1142" s="35" t="s">
        <v>2434</v>
      </c>
      <c r="D1142" s="35" t="s">
        <v>481</v>
      </c>
      <c r="E1142" s="35" t="s">
        <v>21</v>
      </c>
      <c r="F1142" s="38" t="s">
        <v>2316</v>
      </c>
      <c r="G1142" s="40">
        <v>17879</v>
      </c>
      <c r="H1142" s="11">
        <v>0</v>
      </c>
    </row>
    <row r="1143" spans="1:8" ht="15">
      <c r="A1143" s="12">
        <v>1142</v>
      </c>
      <c r="B1143" s="41" t="s">
        <v>2435</v>
      </c>
      <c r="C1143" s="35" t="s">
        <v>2436</v>
      </c>
      <c r="D1143" s="35" t="s">
        <v>180</v>
      </c>
      <c r="E1143" s="35" t="s">
        <v>21</v>
      </c>
      <c r="F1143" s="38" t="s">
        <v>2316</v>
      </c>
      <c r="G1143" s="40">
        <v>17539</v>
      </c>
      <c r="H1143" s="11">
        <v>1</v>
      </c>
    </row>
    <row r="1144" spans="1:8" ht="15">
      <c r="A1144" s="12">
        <v>1143</v>
      </c>
      <c r="B1144" s="41" t="s">
        <v>2437</v>
      </c>
      <c r="C1144" s="35" t="s">
        <v>2438</v>
      </c>
      <c r="D1144" s="35" t="s">
        <v>1327</v>
      </c>
      <c r="E1144" s="35" t="s">
        <v>33</v>
      </c>
      <c r="F1144" s="38" t="s">
        <v>2316</v>
      </c>
      <c r="G1144" s="40">
        <v>15219</v>
      </c>
      <c r="H1144" s="11">
        <v>7</v>
      </c>
    </row>
    <row r="1145" spans="1:8" ht="15">
      <c r="A1145" s="12">
        <v>1144</v>
      </c>
      <c r="B1145" s="41" t="s">
        <v>2439</v>
      </c>
      <c r="C1145" s="35" t="s">
        <v>2440</v>
      </c>
      <c r="D1145" s="35" t="s">
        <v>195</v>
      </c>
      <c r="E1145" s="35" t="s">
        <v>33</v>
      </c>
      <c r="F1145" s="38" t="s">
        <v>2316</v>
      </c>
      <c r="G1145" s="40">
        <v>16415</v>
      </c>
      <c r="H1145" s="11">
        <v>4</v>
      </c>
    </row>
    <row r="1146" spans="1:8" ht="15">
      <c r="A1146" s="12">
        <v>1145</v>
      </c>
      <c r="B1146" s="41" t="s">
        <v>2441</v>
      </c>
      <c r="C1146" s="35" t="s">
        <v>2442</v>
      </c>
      <c r="D1146" s="35" t="s">
        <v>905</v>
      </c>
      <c r="E1146" s="35" t="s">
        <v>21</v>
      </c>
      <c r="F1146" s="38" t="s">
        <v>2316</v>
      </c>
      <c r="G1146" s="40">
        <v>17669</v>
      </c>
      <c r="H1146" s="11">
        <v>1</v>
      </c>
    </row>
    <row r="1147" spans="1:8" ht="15">
      <c r="A1147" s="12">
        <v>1146</v>
      </c>
      <c r="B1147" s="41" t="s">
        <v>2443</v>
      </c>
      <c r="C1147" s="35" t="s">
        <v>2444</v>
      </c>
      <c r="D1147" s="35" t="s">
        <v>180</v>
      </c>
      <c r="E1147" s="35" t="s">
        <v>10</v>
      </c>
      <c r="F1147" s="38" t="s">
        <v>2316</v>
      </c>
      <c r="G1147" s="40">
        <v>17533</v>
      </c>
      <c r="H1147" s="11">
        <v>1</v>
      </c>
    </row>
    <row r="1148" spans="1:8" ht="15">
      <c r="A1148" s="12">
        <v>1147</v>
      </c>
      <c r="B1148" s="41" t="s">
        <v>2445</v>
      </c>
      <c r="C1148" s="35" t="s">
        <v>2446</v>
      </c>
      <c r="D1148" s="35" t="s">
        <v>180</v>
      </c>
      <c r="E1148" s="35" t="s">
        <v>237</v>
      </c>
      <c r="F1148" s="38" t="s">
        <v>2316</v>
      </c>
      <c r="G1148" s="40">
        <v>16500</v>
      </c>
      <c r="H1148" s="11">
        <v>4</v>
      </c>
    </row>
    <row r="1149" spans="1:8" ht="15">
      <c r="A1149" s="12">
        <v>1148</v>
      </c>
      <c r="B1149" s="41" t="s">
        <v>2447</v>
      </c>
      <c r="C1149" s="35" t="s">
        <v>2448</v>
      </c>
      <c r="D1149" s="35" t="s">
        <v>171</v>
      </c>
      <c r="E1149" s="35" t="s">
        <v>33</v>
      </c>
      <c r="F1149" s="38" t="s">
        <v>2316</v>
      </c>
      <c r="G1149" s="40">
        <v>15203</v>
      </c>
      <c r="H1149" s="11">
        <v>7</v>
      </c>
    </row>
    <row r="1150" spans="1:8" ht="15">
      <c r="A1150" s="12">
        <v>1149</v>
      </c>
      <c r="B1150" s="41" t="s">
        <v>2449</v>
      </c>
      <c r="C1150" s="35" t="s">
        <v>2450</v>
      </c>
      <c r="D1150" s="35" t="s">
        <v>238</v>
      </c>
      <c r="E1150" s="35" t="s">
        <v>21</v>
      </c>
      <c r="F1150" s="38" t="s">
        <v>2316</v>
      </c>
      <c r="G1150" s="40">
        <v>17783</v>
      </c>
      <c r="H1150" s="11">
        <v>0</v>
      </c>
    </row>
    <row r="1151" spans="1:8" ht="15">
      <c r="A1151" s="12">
        <v>1150</v>
      </c>
      <c r="B1151" s="41" t="s">
        <v>2451</v>
      </c>
      <c r="C1151" s="35" t="s">
        <v>2452</v>
      </c>
      <c r="D1151" s="35" t="s">
        <v>284</v>
      </c>
      <c r="E1151" s="35" t="s">
        <v>10</v>
      </c>
      <c r="F1151" s="38" t="s">
        <v>2316</v>
      </c>
      <c r="G1151" s="40">
        <v>17742</v>
      </c>
      <c r="H1151" s="11">
        <v>0</v>
      </c>
    </row>
    <row r="1152" spans="1:8" ht="15">
      <c r="A1152" s="12">
        <v>1151</v>
      </c>
      <c r="B1152" s="41" t="s">
        <v>2453</v>
      </c>
      <c r="C1152" s="35" t="s">
        <v>2454</v>
      </c>
      <c r="D1152" s="35" t="s">
        <v>300</v>
      </c>
      <c r="E1152" s="35" t="s">
        <v>21</v>
      </c>
      <c r="F1152" s="38" t="s">
        <v>2316</v>
      </c>
      <c r="G1152" s="40">
        <v>17092</v>
      </c>
      <c r="H1152" s="11">
        <v>2</v>
      </c>
    </row>
    <row r="1153" spans="1:8" ht="15">
      <c r="A1153" s="12">
        <v>1152</v>
      </c>
      <c r="B1153" s="41" t="s">
        <v>2455</v>
      </c>
      <c r="C1153" s="35" t="s">
        <v>2456</v>
      </c>
      <c r="D1153" s="35" t="s">
        <v>300</v>
      </c>
      <c r="E1153" s="35" t="s">
        <v>21</v>
      </c>
      <c r="F1153" s="38" t="s">
        <v>2316</v>
      </c>
      <c r="G1153" s="40">
        <v>17645</v>
      </c>
      <c r="H1153" s="11">
        <v>1</v>
      </c>
    </row>
    <row r="1154" spans="1:8" ht="15">
      <c r="A1154" s="12">
        <v>1153</v>
      </c>
      <c r="B1154" s="41" t="s">
        <v>2457</v>
      </c>
      <c r="C1154" s="35" t="s">
        <v>2458</v>
      </c>
      <c r="D1154" s="35" t="s">
        <v>275</v>
      </c>
      <c r="E1154" s="35" t="s">
        <v>18</v>
      </c>
      <c r="F1154" s="38" t="s">
        <v>2316</v>
      </c>
      <c r="G1154" s="40">
        <v>14708</v>
      </c>
      <c r="H1154" s="11">
        <v>9</v>
      </c>
    </row>
    <row r="1155" spans="1:8" ht="15">
      <c r="A1155" s="12">
        <v>1154</v>
      </c>
      <c r="B1155" s="41" t="s">
        <v>2459</v>
      </c>
      <c r="C1155" s="35" t="s">
        <v>2460</v>
      </c>
      <c r="D1155" s="35" t="s">
        <v>275</v>
      </c>
      <c r="E1155" s="35" t="s">
        <v>21</v>
      </c>
      <c r="F1155" s="38" t="s">
        <v>2316</v>
      </c>
      <c r="G1155" s="40">
        <v>12776</v>
      </c>
      <c r="H1155" s="11">
        <v>14</v>
      </c>
    </row>
    <row r="1156" spans="1:8" ht="15">
      <c r="A1156" s="12">
        <v>1155</v>
      </c>
      <c r="B1156" s="41" t="s">
        <v>2461</v>
      </c>
      <c r="C1156" s="35" t="s">
        <v>2462</v>
      </c>
      <c r="D1156" s="35" t="s">
        <v>275</v>
      </c>
      <c r="E1156" s="35" t="s">
        <v>18</v>
      </c>
      <c r="F1156" s="38" t="s">
        <v>2316</v>
      </c>
      <c r="G1156" s="40">
        <v>14912</v>
      </c>
      <c r="H1156" s="11">
        <v>8</v>
      </c>
    </row>
    <row r="1157" spans="1:8" ht="15">
      <c r="A1157" s="12">
        <v>1156</v>
      </c>
      <c r="B1157" s="41" t="s">
        <v>2463</v>
      </c>
      <c r="C1157" s="35" t="s">
        <v>2464</v>
      </c>
      <c r="D1157" s="35" t="s">
        <v>275</v>
      </c>
      <c r="E1157" s="35" t="s">
        <v>18</v>
      </c>
      <c r="F1157" s="38" t="s">
        <v>2316</v>
      </c>
      <c r="G1157" s="40">
        <v>14302</v>
      </c>
      <c r="H1157" s="11">
        <v>10</v>
      </c>
    </row>
    <row r="1158" spans="1:8" ht="15">
      <c r="A1158" s="12">
        <v>1157</v>
      </c>
      <c r="B1158" s="41" t="s">
        <v>2465</v>
      </c>
      <c r="C1158" s="35" t="s">
        <v>2466</v>
      </c>
      <c r="D1158" s="35" t="s">
        <v>307</v>
      </c>
      <c r="E1158" s="35" t="s">
        <v>21</v>
      </c>
      <c r="F1158" s="38" t="s">
        <v>2316</v>
      </c>
      <c r="G1158" s="40">
        <v>13233</v>
      </c>
      <c r="H1158" s="11">
        <v>13</v>
      </c>
    </row>
    <row r="1159" spans="1:8" ht="15">
      <c r="A1159" s="12">
        <v>1158</v>
      </c>
      <c r="B1159" s="41" t="s">
        <v>2467</v>
      </c>
      <c r="C1159" s="35" t="s">
        <v>2468</v>
      </c>
      <c r="D1159" s="35" t="s">
        <v>307</v>
      </c>
      <c r="E1159" s="35" t="s">
        <v>21</v>
      </c>
      <c r="F1159" s="38" t="s">
        <v>2316</v>
      </c>
      <c r="G1159" s="40">
        <v>17377</v>
      </c>
      <c r="H1159" s="11">
        <v>1</v>
      </c>
    </row>
    <row r="1160" spans="1:8" ht="15">
      <c r="A1160" s="12">
        <v>1159</v>
      </c>
      <c r="B1160" s="41" t="s">
        <v>2469</v>
      </c>
      <c r="C1160" s="35" t="s">
        <v>2470</v>
      </c>
      <c r="D1160" s="35" t="s">
        <v>307</v>
      </c>
      <c r="E1160" s="35" t="s">
        <v>10</v>
      </c>
      <c r="F1160" s="38" t="s">
        <v>2316</v>
      </c>
      <c r="G1160" s="40">
        <v>14772</v>
      </c>
      <c r="H1160" s="11">
        <v>9</v>
      </c>
    </row>
    <row r="1161" spans="1:8" ht="15">
      <c r="A1161" s="12">
        <v>1160</v>
      </c>
      <c r="B1161" s="41" t="s">
        <v>2471</v>
      </c>
      <c r="C1161" s="35" t="s">
        <v>2472</v>
      </c>
      <c r="D1161" s="35" t="s">
        <v>307</v>
      </c>
      <c r="E1161" s="35" t="s">
        <v>21</v>
      </c>
      <c r="F1161" s="38" t="s">
        <v>2316</v>
      </c>
      <c r="G1161" s="40">
        <v>16098</v>
      </c>
      <c r="H1161" s="11">
        <v>5</v>
      </c>
    </row>
    <row r="1162" spans="1:8" ht="15">
      <c r="A1162" s="12">
        <v>1161</v>
      </c>
      <c r="B1162" s="41" t="s">
        <v>2473</v>
      </c>
      <c r="C1162" s="35" t="s">
        <v>2474</v>
      </c>
      <c r="D1162" s="35" t="s">
        <v>212</v>
      </c>
      <c r="E1162" s="35" t="s">
        <v>14</v>
      </c>
      <c r="F1162" s="38" t="s">
        <v>2316</v>
      </c>
      <c r="G1162" s="40">
        <v>16763</v>
      </c>
      <c r="H1162" s="11">
        <v>3</v>
      </c>
    </row>
    <row r="1163" spans="1:8" ht="15">
      <c r="A1163" s="12">
        <v>1162</v>
      </c>
      <c r="B1163" s="41" t="s">
        <v>2475</v>
      </c>
      <c r="C1163" s="35" t="s">
        <v>2476</v>
      </c>
      <c r="D1163" s="35" t="s">
        <v>323</v>
      </c>
      <c r="E1163" s="35" t="s">
        <v>33</v>
      </c>
      <c r="F1163" s="38" t="s">
        <v>2316</v>
      </c>
      <c r="G1163" s="40">
        <v>17996</v>
      </c>
      <c r="H1163" s="11">
        <v>0</v>
      </c>
    </row>
    <row r="1164" spans="1:8" ht="15">
      <c r="A1164" s="12">
        <v>1163</v>
      </c>
      <c r="B1164" s="41" t="s">
        <v>2477</v>
      </c>
      <c r="C1164" s="35" t="s">
        <v>2478</v>
      </c>
      <c r="D1164" s="35" t="s">
        <v>312</v>
      </c>
      <c r="E1164" s="35" t="s">
        <v>10</v>
      </c>
      <c r="F1164" s="38" t="s">
        <v>2316</v>
      </c>
      <c r="G1164" s="40">
        <v>16273</v>
      </c>
      <c r="H1164" s="11">
        <v>4</v>
      </c>
    </row>
    <row r="1165" spans="1:8" ht="15">
      <c r="A1165" s="12">
        <v>1164</v>
      </c>
      <c r="B1165" s="41" t="s">
        <v>2479</v>
      </c>
      <c r="C1165" s="35" t="s">
        <v>2480</v>
      </c>
      <c r="D1165" s="35" t="s">
        <v>481</v>
      </c>
      <c r="E1165" s="35" t="s">
        <v>10</v>
      </c>
      <c r="F1165" s="38" t="s">
        <v>2316</v>
      </c>
      <c r="G1165" s="40">
        <v>18037</v>
      </c>
      <c r="H1165" s="11">
        <v>0</v>
      </c>
    </row>
    <row r="1166" spans="1:8" ht="15">
      <c r="A1166" s="12">
        <v>1165</v>
      </c>
      <c r="B1166" s="41" t="s">
        <v>2481</v>
      </c>
      <c r="C1166" s="35" t="s">
        <v>2482</v>
      </c>
      <c r="D1166" s="35" t="s">
        <v>481</v>
      </c>
      <c r="E1166" s="35" t="s">
        <v>21</v>
      </c>
      <c r="F1166" s="38" t="s">
        <v>2316</v>
      </c>
      <c r="G1166" s="40">
        <v>14331</v>
      </c>
      <c r="H1166" s="11">
        <v>10</v>
      </c>
    </row>
    <row r="1167" spans="1:8" ht="15">
      <c r="A1167" s="12">
        <v>1166</v>
      </c>
      <c r="B1167" s="41" t="s">
        <v>2483</v>
      </c>
      <c r="C1167" s="35" t="s">
        <v>2484</v>
      </c>
      <c r="D1167" s="35" t="s">
        <v>234</v>
      </c>
      <c r="E1167" s="35" t="s">
        <v>10</v>
      </c>
      <c r="F1167" s="38" t="s">
        <v>2316</v>
      </c>
      <c r="G1167" s="40">
        <v>18055</v>
      </c>
      <c r="H1167" s="11">
        <v>0</v>
      </c>
    </row>
    <row r="1168" spans="1:8" ht="15">
      <c r="A1168" s="12">
        <v>1167</v>
      </c>
      <c r="B1168" s="41" t="s">
        <v>2485</v>
      </c>
      <c r="C1168" s="35" t="s">
        <v>2486</v>
      </c>
      <c r="D1168" s="35" t="s">
        <v>1726</v>
      </c>
      <c r="E1168" s="35" t="s">
        <v>10</v>
      </c>
      <c r="F1168" s="38" t="s">
        <v>2316</v>
      </c>
      <c r="G1168" s="40">
        <v>17484</v>
      </c>
      <c r="H1168" s="11">
        <v>1</v>
      </c>
    </row>
    <row r="1169" spans="1:8" ht="15">
      <c r="A1169" s="12">
        <v>1168</v>
      </c>
      <c r="B1169" s="41" t="s">
        <v>2487</v>
      </c>
      <c r="C1169" s="35" t="s">
        <v>2488</v>
      </c>
      <c r="D1169" s="35" t="s">
        <v>1726</v>
      </c>
      <c r="E1169" s="35" t="s">
        <v>10</v>
      </c>
      <c r="F1169" s="38" t="s">
        <v>2316</v>
      </c>
      <c r="G1169" s="40">
        <v>15738</v>
      </c>
      <c r="H1169" s="11">
        <v>6</v>
      </c>
    </row>
    <row r="1170" spans="1:8" ht="15">
      <c r="A1170" s="12">
        <v>1169</v>
      </c>
      <c r="B1170" s="41" t="s">
        <v>2489</v>
      </c>
      <c r="C1170" s="35" t="s">
        <v>2490</v>
      </c>
      <c r="D1170" s="35" t="s">
        <v>1327</v>
      </c>
      <c r="E1170" s="35" t="s">
        <v>33</v>
      </c>
      <c r="F1170" s="38" t="s">
        <v>2316</v>
      </c>
      <c r="G1170" s="40">
        <v>14726</v>
      </c>
      <c r="H1170" s="11">
        <v>9</v>
      </c>
    </row>
    <row r="1171" spans="1:8" ht="15">
      <c r="A1171" s="12">
        <v>1170</v>
      </c>
      <c r="B1171" s="41" t="s">
        <v>2491</v>
      </c>
      <c r="C1171" s="35" t="s">
        <v>2492</v>
      </c>
      <c r="D1171" s="35" t="s">
        <v>357</v>
      </c>
      <c r="E1171" s="35" t="s">
        <v>10</v>
      </c>
      <c r="F1171" s="38" t="s">
        <v>2316</v>
      </c>
      <c r="G1171" s="40">
        <v>16694</v>
      </c>
      <c r="H1171" s="11">
        <v>3</v>
      </c>
    </row>
    <row r="1172" spans="1:8" ht="15">
      <c r="A1172" s="12">
        <v>1171</v>
      </c>
      <c r="B1172" s="41" t="s">
        <v>2493</v>
      </c>
      <c r="C1172" s="35" t="s">
        <v>2494</v>
      </c>
      <c r="D1172" s="35" t="s">
        <v>174</v>
      </c>
      <c r="E1172" s="35" t="s">
        <v>21</v>
      </c>
      <c r="F1172" s="38" t="s">
        <v>2316</v>
      </c>
      <c r="G1172" s="40">
        <v>14052</v>
      </c>
      <c r="H1172" s="11">
        <v>11</v>
      </c>
    </row>
    <row r="1173" spans="1:8" ht="15">
      <c r="A1173" s="12">
        <v>1172</v>
      </c>
      <c r="B1173" s="41" t="s">
        <v>2495</v>
      </c>
      <c r="C1173" s="35" t="s">
        <v>2496</v>
      </c>
      <c r="D1173" s="35" t="s">
        <v>174</v>
      </c>
      <c r="E1173" s="35" t="s">
        <v>18</v>
      </c>
      <c r="F1173" s="38" t="s">
        <v>2316</v>
      </c>
      <c r="G1173" s="40">
        <v>15112</v>
      </c>
      <c r="H1173" s="11">
        <v>8</v>
      </c>
    </row>
    <row r="1174" spans="1:8" ht="15">
      <c r="A1174" s="12">
        <v>1173</v>
      </c>
      <c r="B1174" s="41" t="s">
        <v>2497</v>
      </c>
      <c r="C1174" s="35" t="s">
        <v>2498</v>
      </c>
      <c r="D1174" s="35" t="s">
        <v>624</v>
      </c>
      <c r="E1174" s="35" t="s">
        <v>33</v>
      </c>
      <c r="F1174" s="38" t="s">
        <v>2316</v>
      </c>
      <c r="G1174" s="40">
        <v>17306</v>
      </c>
      <c r="H1174" s="11">
        <v>2</v>
      </c>
    </row>
    <row r="1175" spans="1:8" ht="15">
      <c r="A1175" s="12">
        <v>1174</v>
      </c>
      <c r="B1175" s="41" t="s">
        <v>2499</v>
      </c>
      <c r="C1175" s="35" t="s">
        <v>2500</v>
      </c>
      <c r="D1175" s="35" t="s">
        <v>146</v>
      </c>
      <c r="E1175" s="35" t="s">
        <v>33</v>
      </c>
      <c r="F1175" s="38" t="s">
        <v>2316</v>
      </c>
      <c r="G1175" s="40">
        <v>17657</v>
      </c>
      <c r="H1175" s="11">
        <v>1</v>
      </c>
    </row>
    <row r="1176" spans="1:8" ht="15">
      <c r="A1176" s="12">
        <v>1175</v>
      </c>
      <c r="B1176" s="41" t="s">
        <v>2501</v>
      </c>
      <c r="C1176" s="35" t="s">
        <v>2502</v>
      </c>
      <c r="D1176" s="35" t="s">
        <v>275</v>
      </c>
      <c r="E1176" s="35" t="s">
        <v>21</v>
      </c>
      <c r="F1176" s="38" t="s">
        <v>2316</v>
      </c>
      <c r="G1176" s="40">
        <v>17485</v>
      </c>
      <c r="H1176" s="11">
        <v>1</v>
      </c>
    </row>
    <row r="1177" spans="1:8" ht="15">
      <c r="A1177" s="12">
        <v>1176</v>
      </c>
      <c r="B1177" s="41" t="s">
        <v>2503</v>
      </c>
      <c r="C1177" s="35" t="s">
        <v>2504</v>
      </c>
      <c r="D1177" s="35" t="s">
        <v>290</v>
      </c>
      <c r="E1177" s="35" t="s">
        <v>18</v>
      </c>
      <c r="F1177" s="38" t="s">
        <v>2316</v>
      </c>
      <c r="G1177" s="40">
        <v>17859</v>
      </c>
      <c r="H1177" s="11">
        <v>0</v>
      </c>
    </row>
    <row r="1178" spans="1:8" ht="15">
      <c r="A1178" s="12">
        <v>1177</v>
      </c>
      <c r="B1178" s="41" t="s">
        <v>2505</v>
      </c>
      <c r="C1178" s="35" t="s">
        <v>2506</v>
      </c>
      <c r="D1178" s="35" t="s">
        <v>307</v>
      </c>
      <c r="E1178" s="35" t="s">
        <v>18</v>
      </c>
      <c r="F1178" s="38" t="s">
        <v>2316</v>
      </c>
      <c r="G1178" s="40">
        <v>16576</v>
      </c>
      <c r="H1178" s="11">
        <v>4</v>
      </c>
    </row>
    <row r="1179" spans="1:8" ht="15">
      <c r="A1179" s="12">
        <v>1178</v>
      </c>
      <c r="B1179" s="41" t="s">
        <v>2507</v>
      </c>
      <c r="C1179" s="35" t="s">
        <v>2508</v>
      </c>
      <c r="D1179" s="35" t="s">
        <v>174</v>
      </c>
      <c r="E1179" s="35" t="s">
        <v>10</v>
      </c>
      <c r="F1179" s="38" t="s">
        <v>2316</v>
      </c>
      <c r="G1179" s="40">
        <v>16807</v>
      </c>
      <c r="H1179" s="11">
        <v>3</v>
      </c>
    </row>
    <row r="1180" spans="1:8" ht="15">
      <c r="A1180" s="12">
        <v>1179</v>
      </c>
      <c r="B1180" s="41" t="s">
        <v>2509</v>
      </c>
      <c r="C1180" s="35" t="s">
        <v>2510</v>
      </c>
      <c r="D1180" s="35" t="s">
        <v>61</v>
      </c>
      <c r="E1180" s="35" t="s">
        <v>10</v>
      </c>
      <c r="F1180" s="38" t="s">
        <v>2316</v>
      </c>
      <c r="G1180" s="40">
        <v>15070</v>
      </c>
      <c r="H1180" s="11">
        <v>8</v>
      </c>
    </row>
    <row r="1181" spans="1:8" ht="15">
      <c r="A1181" s="12">
        <v>1180</v>
      </c>
      <c r="B1181" s="41" t="s">
        <v>2511</v>
      </c>
      <c r="C1181" s="35" t="s">
        <v>2512</v>
      </c>
      <c r="D1181" s="35" t="s">
        <v>415</v>
      </c>
      <c r="E1181" s="35" t="s">
        <v>21</v>
      </c>
      <c r="F1181" s="38" t="s">
        <v>2316</v>
      </c>
      <c r="G1181" s="40">
        <v>17688</v>
      </c>
      <c r="H1181" s="11">
        <v>1</v>
      </c>
    </row>
    <row r="1182" spans="1:8" ht="15">
      <c r="A1182" s="12">
        <v>1181</v>
      </c>
      <c r="B1182" s="41" t="s">
        <v>2513</v>
      </c>
      <c r="C1182" s="35" t="s">
        <v>2514</v>
      </c>
      <c r="D1182" s="35" t="s">
        <v>415</v>
      </c>
      <c r="E1182" s="35" t="s">
        <v>18</v>
      </c>
      <c r="F1182" s="38" t="s">
        <v>2316</v>
      </c>
      <c r="G1182" s="40">
        <v>16070</v>
      </c>
      <c r="H1182" s="11">
        <v>5</v>
      </c>
    </row>
    <row r="1183" spans="1:8" ht="15">
      <c r="A1183" s="12">
        <v>1182</v>
      </c>
      <c r="B1183" s="41" t="s">
        <v>2515</v>
      </c>
      <c r="C1183" s="35" t="s">
        <v>2516</v>
      </c>
      <c r="D1183" s="35" t="s">
        <v>415</v>
      </c>
      <c r="E1183" s="35" t="s">
        <v>109</v>
      </c>
      <c r="F1183" s="38" t="s">
        <v>2316</v>
      </c>
      <c r="G1183" s="40">
        <v>18015</v>
      </c>
      <c r="H1183" s="11">
        <v>0</v>
      </c>
    </row>
    <row r="1184" spans="1:8" ht="15">
      <c r="A1184" s="12">
        <v>1183</v>
      </c>
      <c r="B1184" s="41" t="s">
        <v>2517</v>
      </c>
      <c r="C1184" s="35" t="s">
        <v>2518</v>
      </c>
      <c r="D1184" s="35" t="s">
        <v>22</v>
      </c>
      <c r="E1184" s="35" t="s">
        <v>33</v>
      </c>
      <c r="F1184" s="38" t="s">
        <v>2316</v>
      </c>
      <c r="G1184" s="40">
        <v>14524</v>
      </c>
      <c r="H1184" s="11">
        <v>9</v>
      </c>
    </row>
    <row r="1185" spans="1:8" ht="15">
      <c r="A1185" s="12">
        <v>1184</v>
      </c>
      <c r="B1185" s="41" t="s">
        <v>2519</v>
      </c>
      <c r="C1185" s="35" t="s">
        <v>2520</v>
      </c>
      <c r="D1185" s="35" t="s">
        <v>447</v>
      </c>
      <c r="E1185" s="35" t="s">
        <v>10</v>
      </c>
      <c r="F1185" s="38" t="s">
        <v>2316</v>
      </c>
      <c r="G1185" s="40">
        <v>14945</v>
      </c>
      <c r="H1185" s="11">
        <v>8</v>
      </c>
    </row>
    <row r="1186" spans="1:8" ht="15">
      <c r="A1186" s="12">
        <v>1185</v>
      </c>
      <c r="B1186" s="41" t="s">
        <v>2521</v>
      </c>
      <c r="C1186" s="35" t="s">
        <v>2522</v>
      </c>
      <c r="D1186" s="35" t="s">
        <v>247</v>
      </c>
      <c r="E1186" s="35" t="s">
        <v>10</v>
      </c>
      <c r="F1186" s="38" t="s">
        <v>2316</v>
      </c>
      <c r="G1186" s="40">
        <v>14151</v>
      </c>
      <c r="H1186" s="11">
        <v>10</v>
      </c>
    </row>
    <row r="1187" spans="1:8" ht="15">
      <c r="A1187" s="12">
        <v>1186</v>
      </c>
      <c r="B1187" s="41" t="s">
        <v>2523</v>
      </c>
      <c r="C1187" s="35" t="s">
        <v>2524</v>
      </c>
      <c r="D1187" s="35" t="s">
        <v>247</v>
      </c>
      <c r="E1187" s="35" t="s">
        <v>237</v>
      </c>
      <c r="F1187" s="38" t="s">
        <v>2316</v>
      </c>
      <c r="G1187" s="40">
        <v>16625</v>
      </c>
      <c r="H1187" s="11">
        <v>4</v>
      </c>
    </row>
    <row r="1188" spans="1:8" ht="15">
      <c r="A1188" s="12">
        <v>1187</v>
      </c>
      <c r="B1188" s="41" t="s">
        <v>2525</v>
      </c>
      <c r="C1188" s="35" t="s">
        <v>2526</v>
      </c>
      <c r="D1188" s="35" t="s">
        <v>373</v>
      </c>
      <c r="E1188" s="35" t="s">
        <v>10</v>
      </c>
      <c r="F1188" s="38" t="s">
        <v>2316</v>
      </c>
      <c r="G1188" s="40">
        <v>17648</v>
      </c>
      <c r="H1188" s="11">
        <v>1</v>
      </c>
    </row>
    <row r="1189" spans="1:8" ht="15">
      <c r="A1189" s="12">
        <v>1188</v>
      </c>
      <c r="B1189" s="41" t="s">
        <v>2527</v>
      </c>
      <c r="C1189" s="35" t="s">
        <v>2528</v>
      </c>
      <c r="D1189" s="35" t="s">
        <v>373</v>
      </c>
      <c r="E1189" s="35" t="s">
        <v>10</v>
      </c>
      <c r="F1189" s="38" t="s">
        <v>2316</v>
      </c>
      <c r="G1189" s="40">
        <v>17773</v>
      </c>
      <c r="H1189" s="11">
        <v>0</v>
      </c>
    </row>
    <row r="1190" spans="1:8" ht="15">
      <c r="A1190" s="12">
        <v>1189</v>
      </c>
      <c r="B1190" s="41" t="s">
        <v>2529</v>
      </c>
      <c r="C1190" s="35" t="s">
        <v>2530</v>
      </c>
      <c r="D1190" s="35" t="s">
        <v>234</v>
      </c>
      <c r="E1190" s="35" t="s">
        <v>10</v>
      </c>
      <c r="F1190" s="38" t="s">
        <v>2316</v>
      </c>
      <c r="G1190" s="40">
        <v>16832</v>
      </c>
      <c r="H1190" s="11">
        <v>3</v>
      </c>
    </row>
    <row r="1191" spans="1:8" ht="15">
      <c r="A1191" s="12">
        <v>1190</v>
      </c>
      <c r="B1191" s="41" t="s">
        <v>2531</v>
      </c>
      <c r="C1191" s="35" t="s">
        <v>2532</v>
      </c>
      <c r="D1191" s="35" t="s">
        <v>259</v>
      </c>
      <c r="E1191" s="35" t="s">
        <v>18</v>
      </c>
      <c r="F1191" s="38" t="s">
        <v>2316</v>
      </c>
      <c r="G1191" s="40">
        <v>15032</v>
      </c>
      <c r="H1191" s="11">
        <v>8</v>
      </c>
    </row>
    <row r="1192" spans="1:8" ht="15">
      <c r="A1192" s="12">
        <v>1191</v>
      </c>
      <c r="B1192" s="41" t="s">
        <v>2533</v>
      </c>
      <c r="C1192" s="35" t="s">
        <v>2534</v>
      </c>
      <c r="D1192" s="35" t="s">
        <v>476</v>
      </c>
      <c r="E1192" s="35" t="s">
        <v>33</v>
      </c>
      <c r="F1192" s="38" t="s">
        <v>2316</v>
      </c>
      <c r="G1192" s="40">
        <v>17071</v>
      </c>
      <c r="H1192" s="11">
        <v>2</v>
      </c>
    </row>
    <row r="1193" spans="1:8" ht="15">
      <c r="A1193" s="12">
        <v>1192</v>
      </c>
      <c r="B1193" s="41" t="s">
        <v>2535</v>
      </c>
      <c r="C1193" s="35" t="s">
        <v>2536</v>
      </c>
      <c r="D1193" s="35" t="s">
        <v>323</v>
      </c>
      <c r="E1193" s="35" t="s">
        <v>33</v>
      </c>
      <c r="F1193" s="38" t="s">
        <v>2316</v>
      </c>
      <c r="G1193" s="40">
        <v>11782</v>
      </c>
      <c r="H1193" s="11">
        <v>17</v>
      </c>
    </row>
    <row r="1194" spans="1:8" ht="15">
      <c r="A1194" s="12">
        <v>1193</v>
      </c>
      <c r="B1194" s="41" t="s">
        <v>2537</v>
      </c>
      <c r="C1194" s="35" t="s">
        <v>2538</v>
      </c>
      <c r="D1194" s="35" t="s">
        <v>373</v>
      </c>
      <c r="E1194" s="35" t="s">
        <v>18</v>
      </c>
      <c r="F1194" s="38" t="s">
        <v>2316</v>
      </c>
      <c r="G1194" s="40">
        <v>17189</v>
      </c>
      <c r="H1194" s="11">
        <v>2</v>
      </c>
    </row>
    <row r="1195" spans="1:8" ht="15">
      <c r="A1195" s="12">
        <v>1194</v>
      </c>
      <c r="B1195" s="41" t="s">
        <v>2539</v>
      </c>
      <c r="C1195" s="35" t="s">
        <v>2540</v>
      </c>
      <c r="D1195" s="35" t="s">
        <v>2221</v>
      </c>
      <c r="E1195" s="35" t="s">
        <v>10</v>
      </c>
      <c r="F1195" s="38" t="s">
        <v>2316</v>
      </c>
      <c r="G1195" s="40">
        <v>17656</v>
      </c>
      <c r="H1195" s="11">
        <v>1</v>
      </c>
    </row>
    <row r="1196" spans="1:8" ht="15">
      <c r="A1196" s="12">
        <v>1195</v>
      </c>
      <c r="B1196" s="41" t="s">
        <v>2541</v>
      </c>
      <c r="C1196" s="35" t="s">
        <v>2542</v>
      </c>
      <c r="D1196" s="35" t="s">
        <v>2221</v>
      </c>
      <c r="E1196" s="35" t="s">
        <v>10</v>
      </c>
      <c r="F1196" s="38" t="s">
        <v>2316</v>
      </c>
      <c r="G1196" s="40">
        <v>16466</v>
      </c>
      <c r="H1196" s="11">
        <v>4</v>
      </c>
    </row>
    <row r="1197" spans="1:8" ht="15">
      <c r="A1197" s="12">
        <v>1196</v>
      </c>
      <c r="B1197" s="41" t="s">
        <v>2543</v>
      </c>
      <c r="C1197" s="35" t="s">
        <v>2544</v>
      </c>
      <c r="D1197" s="35" t="s">
        <v>970</v>
      </c>
      <c r="E1197" s="35" t="s">
        <v>18</v>
      </c>
      <c r="F1197" s="38" t="s">
        <v>2316</v>
      </c>
      <c r="G1197" s="40">
        <v>15991</v>
      </c>
      <c r="H1197" s="11">
        <v>5</v>
      </c>
    </row>
    <row r="1198" spans="1:8" ht="15">
      <c r="A1198" s="12">
        <v>1197</v>
      </c>
      <c r="B1198" s="41" t="s">
        <v>2545</v>
      </c>
      <c r="C1198" s="35" t="s">
        <v>2546</v>
      </c>
      <c r="D1198" s="35" t="s">
        <v>473</v>
      </c>
      <c r="E1198" s="35" t="s">
        <v>10</v>
      </c>
      <c r="F1198" s="38" t="s">
        <v>2316</v>
      </c>
      <c r="G1198" s="40">
        <v>17108</v>
      </c>
      <c r="H1198" s="11">
        <v>2</v>
      </c>
    </row>
    <row r="1199" spans="1:8" ht="15">
      <c r="A1199" s="12">
        <v>1198</v>
      </c>
      <c r="B1199" s="41" t="s">
        <v>2547</v>
      </c>
      <c r="C1199" s="35" t="s">
        <v>2548</v>
      </c>
      <c r="D1199" s="35" t="s">
        <v>281</v>
      </c>
      <c r="E1199" s="35" t="s">
        <v>33</v>
      </c>
      <c r="F1199" s="38" t="s">
        <v>2316</v>
      </c>
      <c r="G1199" s="40">
        <v>13765</v>
      </c>
      <c r="H1199" s="11">
        <v>11</v>
      </c>
    </row>
    <row r="1200" spans="1:8" ht="15">
      <c r="A1200" s="12">
        <v>1199</v>
      </c>
      <c r="B1200" s="41" t="s">
        <v>2549</v>
      </c>
      <c r="C1200" s="35" t="s">
        <v>2550</v>
      </c>
      <c r="D1200" s="35" t="s">
        <v>577</v>
      </c>
      <c r="E1200" s="35" t="s">
        <v>21</v>
      </c>
      <c r="F1200" s="38" t="s">
        <v>2316</v>
      </c>
      <c r="G1200" s="40">
        <v>17751</v>
      </c>
      <c r="H1200" s="11">
        <v>0</v>
      </c>
    </row>
    <row r="1201" spans="1:8" ht="15">
      <c r="A1201" s="12">
        <v>1200</v>
      </c>
      <c r="B1201" s="41" t="s">
        <v>2551</v>
      </c>
      <c r="C1201" s="35" t="s">
        <v>2552</v>
      </c>
      <c r="D1201" s="35" t="s">
        <v>577</v>
      </c>
      <c r="E1201" s="35" t="s">
        <v>18</v>
      </c>
      <c r="F1201" s="38" t="s">
        <v>2316</v>
      </c>
      <c r="G1201" s="40">
        <v>12172</v>
      </c>
      <c r="H1201" s="11">
        <v>16</v>
      </c>
    </row>
    <row r="1202" spans="1:8" ht="15">
      <c r="A1202" s="12">
        <v>1201</v>
      </c>
      <c r="B1202" s="41" t="s">
        <v>2553</v>
      </c>
      <c r="C1202" s="35" t="s">
        <v>2554</v>
      </c>
      <c r="D1202" s="35" t="s">
        <v>543</v>
      </c>
      <c r="E1202" s="35" t="s">
        <v>21</v>
      </c>
      <c r="F1202" s="38" t="s">
        <v>2316</v>
      </c>
      <c r="G1202" s="40">
        <v>17382</v>
      </c>
      <c r="H1202" s="11">
        <v>1</v>
      </c>
    </row>
    <row r="1203" spans="1:8" ht="15">
      <c r="A1203" s="12">
        <v>1202</v>
      </c>
      <c r="B1203" s="41" t="s">
        <v>2555</v>
      </c>
      <c r="C1203" s="35" t="s">
        <v>2556</v>
      </c>
      <c r="D1203" s="35" t="s">
        <v>543</v>
      </c>
      <c r="E1203" s="35" t="s">
        <v>10</v>
      </c>
      <c r="F1203" s="38" t="s">
        <v>2316</v>
      </c>
      <c r="G1203" s="40">
        <v>16538</v>
      </c>
      <c r="H1203" s="11">
        <v>4</v>
      </c>
    </row>
    <row r="1204" spans="1:8" ht="15">
      <c r="A1204" s="12">
        <v>1203</v>
      </c>
      <c r="B1204" s="41" t="s">
        <v>2557</v>
      </c>
      <c r="C1204" s="35" t="s">
        <v>2558</v>
      </c>
      <c r="D1204" s="35" t="s">
        <v>577</v>
      </c>
      <c r="E1204" s="35" t="s">
        <v>21</v>
      </c>
      <c r="F1204" s="38" t="s">
        <v>2316</v>
      </c>
      <c r="G1204" s="40">
        <v>14207</v>
      </c>
      <c r="H1204" s="11">
        <v>10</v>
      </c>
    </row>
    <row r="1205" spans="1:8" ht="15">
      <c r="A1205" s="12">
        <v>1204</v>
      </c>
      <c r="B1205" s="41" t="s">
        <v>2559</v>
      </c>
      <c r="C1205" s="35" t="s">
        <v>2560</v>
      </c>
      <c r="D1205" s="35" t="s">
        <v>577</v>
      </c>
      <c r="E1205" s="35" t="s">
        <v>10</v>
      </c>
      <c r="F1205" s="38" t="s">
        <v>2316</v>
      </c>
      <c r="G1205" s="40">
        <v>17675</v>
      </c>
      <c r="H1205" s="11">
        <v>1</v>
      </c>
    </row>
    <row r="1206" spans="1:8" ht="15">
      <c r="A1206" s="12">
        <v>1205</v>
      </c>
      <c r="B1206" s="41" t="s">
        <v>2561</v>
      </c>
      <c r="C1206" s="35" t="s">
        <v>2562</v>
      </c>
      <c r="D1206" s="35" t="s">
        <v>577</v>
      </c>
      <c r="E1206" s="35" t="s">
        <v>21</v>
      </c>
      <c r="F1206" s="38" t="s">
        <v>2316</v>
      </c>
      <c r="G1206" s="40">
        <v>12378</v>
      </c>
      <c r="H1206" s="11">
        <v>15</v>
      </c>
    </row>
    <row r="1207" spans="1:8" ht="15">
      <c r="A1207" s="12">
        <v>1206</v>
      </c>
      <c r="B1207" s="41" t="s">
        <v>2563</v>
      </c>
      <c r="C1207" s="35" t="s">
        <v>2564</v>
      </c>
      <c r="D1207" s="35" t="s">
        <v>130</v>
      </c>
      <c r="E1207" s="35" t="s">
        <v>21</v>
      </c>
      <c r="F1207" s="38" t="s">
        <v>2316</v>
      </c>
      <c r="G1207" s="40">
        <v>17893</v>
      </c>
      <c r="H1207" s="11">
        <v>0</v>
      </c>
    </row>
    <row r="1208" spans="1:8" ht="15">
      <c r="A1208" s="12">
        <v>1207</v>
      </c>
      <c r="B1208" s="41" t="s">
        <v>2565</v>
      </c>
      <c r="C1208" s="35" t="s">
        <v>2566</v>
      </c>
      <c r="D1208" s="35" t="s">
        <v>357</v>
      </c>
      <c r="E1208" s="35" t="s">
        <v>33</v>
      </c>
      <c r="F1208" s="38" t="s">
        <v>2316</v>
      </c>
      <c r="G1208" s="40">
        <v>17868</v>
      </c>
      <c r="H1208" s="11">
        <v>0</v>
      </c>
    </row>
    <row r="1209" spans="1:8" ht="15">
      <c r="A1209" s="12">
        <v>1208</v>
      </c>
      <c r="B1209" s="41" t="s">
        <v>2567</v>
      </c>
      <c r="C1209" s="35" t="s">
        <v>2568</v>
      </c>
      <c r="D1209" s="35" t="s">
        <v>1327</v>
      </c>
      <c r="E1209" s="35" t="s">
        <v>33</v>
      </c>
      <c r="F1209" s="38" t="s">
        <v>2316</v>
      </c>
      <c r="G1209" s="40">
        <v>17149</v>
      </c>
      <c r="H1209" s="11">
        <v>2</v>
      </c>
    </row>
    <row r="1210" spans="1:8" ht="15">
      <c r="A1210" s="12">
        <v>1209</v>
      </c>
      <c r="B1210" s="41" t="s">
        <v>2569</v>
      </c>
      <c r="C1210" s="35" t="s">
        <v>2570</v>
      </c>
      <c r="D1210" s="35" t="s">
        <v>905</v>
      </c>
      <c r="E1210" s="35" t="s">
        <v>18</v>
      </c>
      <c r="F1210" s="38" t="s">
        <v>2316</v>
      </c>
      <c r="G1210" s="40">
        <v>16806</v>
      </c>
      <c r="H1210" s="11">
        <v>3</v>
      </c>
    </row>
    <row r="1211" spans="1:8" ht="15">
      <c r="A1211" s="12">
        <v>1210</v>
      </c>
      <c r="B1211" s="41" t="s">
        <v>2571</v>
      </c>
      <c r="C1211" s="35" t="s">
        <v>2572</v>
      </c>
      <c r="D1211" s="35" t="s">
        <v>606</v>
      </c>
      <c r="E1211" s="35" t="s">
        <v>18</v>
      </c>
      <c r="F1211" s="38" t="s">
        <v>2316</v>
      </c>
      <c r="G1211" s="40">
        <v>15465</v>
      </c>
      <c r="H1211" s="11">
        <v>7</v>
      </c>
    </row>
    <row r="1212" spans="1:8" ht="15">
      <c r="A1212" s="12">
        <v>1211</v>
      </c>
      <c r="B1212" s="41" t="s">
        <v>2573</v>
      </c>
      <c r="C1212" s="35" t="s">
        <v>2574</v>
      </c>
      <c r="D1212" s="35" t="s">
        <v>606</v>
      </c>
      <c r="E1212" s="35" t="s">
        <v>21</v>
      </c>
      <c r="F1212" s="38" t="s">
        <v>2316</v>
      </c>
      <c r="G1212" s="40">
        <v>14885</v>
      </c>
      <c r="H1212" s="11">
        <v>8</v>
      </c>
    </row>
    <row r="1213" spans="1:8" ht="15">
      <c r="A1213" s="12">
        <v>1212</v>
      </c>
      <c r="B1213" s="41" t="s">
        <v>2575</v>
      </c>
      <c r="C1213" s="35" t="s">
        <v>2576</v>
      </c>
      <c r="D1213" s="35" t="s">
        <v>606</v>
      </c>
      <c r="E1213" s="35" t="s">
        <v>21</v>
      </c>
      <c r="F1213" s="38" t="s">
        <v>2316</v>
      </c>
      <c r="G1213" s="40">
        <v>16520</v>
      </c>
      <c r="H1213" s="11">
        <v>4</v>
      </c>
    </row>
    <row r="1214" spans="1:8" ht="15">
      <c r="A1214" s="12">
        <v>1213</v>
      </c>
      <c r="B1214" s="41" t="s">
        <v>2577</v>
      </c>
      <c r="C1214" s="35" t="s">
        <v>2578</v>
      </c>
      <c r="D1214" s="35" t="s">
        <v>606</v>
      </c>
      <c r="E1214" s="35" t="s">
        <v>21</v>
      </c>
      <c r="F1214" s="38" t="s">
        <v>2316</v>
      </c>
      <c r="G1214" s="40">
        <v>15608</v>
      </c>
      <c r="H1214" s="11">
        <v>6</v>
      </c>
    </row>
    <row r="1215" spans="1:8" ht="15">
      <c r="A1215" s="12">
        <v>1214</v>
      </c>
      <c r="B1215" s="41" t="s">
        <v>2579</v>
      </c>
      <c r="C1215" s="35" t="s">
        <v>2580</v>
      </c>
      <c r="D1215" s="35" t="s">
        <v>37</v>
      </c>
      <c r="E1215" s="35" t="s">
        <v>14</v>
      </c>
      <c r="F1215" s="38" t="s">
        <v>2316</v>
      </c>
      <c r="G1215" s="40">
        <v>14611</v>
      </c>
      <c r="H1215" s="11">
        <v>9</v>
      </c>
    </row>
    <row r="1216" spans="1:8" ht="15">
      <c r="A1216" s="12">
        <v>1215</v>
      </c>
      <c r="B1216" s="41" t="s">
        <v>2581</v>
      </c>
      <c r="C1216" s="35" t="s">
        <v>2582</v>
      </c>
      <c r="D1216" s="35" t="s">
        <v>125</v>
      </c>
      <c r="E1216" s="35" t="s">
        <v>33</v>
      </c>
      <c r="F1216" s="38" t="s">
        <v>2316</v>
      </c>
      <c r="G1216" s="40">
        <v>17256</v>
      </c>
      <c r="H1216" s="11">
        <v>2</v>
      </c>
    </row>
    <row r="1217" spans="1:8" ht="15">
      <c r="A1217" s="12">
        <v>1216</v>
      </c>
      <c r="B1217" s="41" t="s">
        <v>2583</v>
      </c>
      <c r="C1217" s="35" t="s">
        <v>2584</v>
      </c>
      <c r="D1217" s="35" t="s">
        <v>615</v>
      </c>
      <c r="E1217" s="35" t="s">
        <v>18</v>
      </c>
      <c r="F1217" s="38" t="s">
        <v>2316</v>
      </c>
      <c r="G1217" s="40">
        <v>17844</v>
      </c>
      <c r="H1217" s="11">
        <v>0</v>
      </c>
    </row>
    <row r="1218" spans="1:8" ht="15">
      <c r="A1218" s="12">
        <v>1217</v>
      </c>
      <c r="B1218" s="41" t="s">
        <v>2585</v>
      </c>
      <c r="C1218" s="35" t="s">
        <v>2586</v>
      </c>
      <c r="D1218" s="35" t="s">
        <v>247</v>
      </c>
      <c r="E1218" s="35" t="s">
        <v>33</v>
      </c>
      <c r="F1218" s="38" t="s">
        <v>2316</v>
      </c>
      <c r="G1218" s="40">
        <v>13554</v>
      </c>
      <c r="H1218" s="11">
        <v>12</v>
      </c>
    </row>
    <row r="1219" spans="1:8" ht="15">
      <c r="A1219" s="12">
        <v>1218</v>
      </c>
      <c r="B1219" s="41" t="s">
        <v>2587</v>
      </c>
      <c r="C1219" s="35" t="s">
        <v>2588</v>
      </c>
      <c r="D1219" s="35" t="s">
        <v>247</v>
      </c>
      <c r="E1219" s="35" t="s">
        <v>18</v>
      </c>
      <c r="F1219" s="38" t="s">
        <v>2316</v>
      </c>
      <c r="G1219" s="40">
        <v>14385</v>
      </c>
      <c r="H1219" s="11">
        <v>10</v>
      </c>
    </row>
    <row r="1220" spans="1:8" ht="15">
      <c r="A1220" s="12">
        <v>1219</v>
      </c>
      <c r="B1220" s="41" t="s">
        <v>2589</v>
      </c>
      <c r="C1220" s="35" t="s">
        <v>2590</v>
      </c>
      <c r="D1220" s="35" t="s">
        <v>195</v>
      </c>
      <c r="E1220" s="35" t="s">
        <v>21</v>
      </c>
      <c r="F1220" s="38" t="s">
        <v>2316</v>
      </c>
      <c r="G1220" s="40">
        <v>17458</v>
      </c>
      <c r="H1220" s="11">
        <v>1</v>
      </c>
    </row>
    <row r="1221" spans="1:8" ht="15">
      <c r="A1221" s="12">
        <v>1220</v>
      </c>
      <c r="B1221" s="41" t="s">
        <v>2591</v>
      </c>
      <c r="C1221" s="35" t="s">
        <v>2592</v>
      </c>
      <c r="D1221" s="35" t="s">
        <v>177</v>
      </c>
      <c r="E1221" s="35" t="s">
        <v>10</v>
      </c>
      <c r="F1221" s="38" t="s">
        <v>2316</v>
      </c>
      <c r="G1221" s="40">
        <v>17791</v>
      </c>
      <c r="H1221" s="11">
        <v>0</v>
      </c>
    </row>
    <row r="1222" spans="1:8" ht="15">
      <c r="A1222" s="12">
        <v>1221</v>
      </c>
      <c r="B1222" s="41" t="s">
        <v>2593</v>
      </c>
      <c r="C1222" s="35" t="s">
        <v>2594</v>
      </c>
      <c r="D1222" s="35" t="s">
        <v>7</v>
      </c>
      <c r="E1222" s="35" t="s">
        <v>18</v>
      </c>
      <c r="F1222" s="38" t="s">
        <v>2316</v>
      </c>
      <c r="G1222" s="40">
        <v>12724</v>
      </c>
      <c r="H1222" s="11">
        <v>14</v>
      </c>
    </row>
    <row r="1223" spans="1:8" ht="15">
      <c r="A1223" s="12">
        <v>1222</v>
      </c>
      <c r="B1223" s="41" t="s">
        <v>2595</v>
      </c>
      <c r="C1223" s="35" t="s">
        <v>2596</v>
      </c>
      <c r="D1223" s="35" t="s">
        <v>44</v>
      </c>
      <c r="E1223" s="35" t="s">
        <v>879</v>
      </c>
      <c r="F1223" s="38" t="s">
        <v>2316</v>
      </c>
      <c r="G1223" s="40">
        <v>15497</v>
      </c>
      <c r="H1223" s="11">
        <v>7</v>
      </c>
    </row>
    <row r="1224" spans="1:8" ht="15">
      <c r="A1224" s="12">
        <v>1223</v>
      </c>
      <c r="B1224" s="41" t="s">
        <v>2597</v>
      </c>
      <c r="C1224" s="35" t="s">
        <v>2598</v>
      </c>
      <c r="D1224" s="35" t="s">
        <v>1146</v>
      </c>
      <c r="E1224" s="35" t="s">
        <v>33</v>
      </c>
      <c r="F1224" s="38" t="s">
        <v>2316</v>
      </c>
      <c r="G1224" s="40">
        <v>17089</v>
      </c>
      <c r="H1224" s="11">
        <v>2</v>
      </c>
    </row>
    <row r="1225" spans="1:8" ht="15">
      <c r="A1225" s="12">
        <v>1224</v>
      </c>
      <c r="B1225" s="41" t="s">
        <v>2599</v>
      </c>
      <c r="C1225" s="35" t="s">
        <v>2600</v>
      </c>
      <c r="D1225" s="35" t="s">
        <v>1146</v>
      </c>
      <c r="E1225" s="35" t="s">
        <v>33</v>
      </c>
      <c r="F1225" s="38" t="s">
        <v>2316</v>
      </c>
      <c r="G1225" s="40">
        <v>17819</v>
      </c>
      <c r="H1225" s="11">
        <v>0</v>
      </c>
    </row>
    <row r="1226" spans="1:8" ht="15">
      <c r="A1226" s="12">
        <v>1225</v>
      </c>
      <c r="B1226" s="41" t="s">
        <v>2601</v>
      </c>
      <c r="C1226" s="35" t="s">
        <v>2602</v>
      </c>
      <c r="D1226" s="35" t="s">
        <v>1327</v>
      </c>
      <c r="E1226" s="35" t="s">
        <v>33</v>
      </c>
      <c r="F1226" s="38" t="s">
        <v>2316</v>
      </c>
      <c r="G1226" s="40">
        <v>16604</v>
      </c>
      <c r="H1226" s="11">
        <v>4</v>
      </c>
    </row>
    <row r="1227" spans="1:8" ht="15">
      <c r="A1227" s="12">
        <v>1226</v>
      </c>
      <c r="B1227" s="41" t="s">
        <v>2603</v>
      </c>
      <c r="C1227" s="35" t="s">
        <v>2604</v>
      </c>
      <c r="D1227" s="35" t="s">
        <v>174</v>
      </c>
      <c r="E1227" s="35" t="s">
        <v>18</v>
      </c>
      <c r="F1227" s="38" t="s">
        <v>2316</v>
      </c>
      <c r="G1227" s="40">
        <v>17737</v>
      </c>
      <c r="H1227" s="11">
        <v>0</v>
      </c>
    </row>
    <row r="1228" spans="1:8" ht="15">
      <c r="A1228" s="12">
        <v>1227</v>
      </c>
      <c r="B1228" s="41" t="s">
        <v>2605</v>
      </c>
      <c r="C1228" s="35" t="s">
        <v>2606</v>
      </c>
      <c r="D1228" s="35" t="s">
        <v>914</v>
      </c>
      <c r="E1228" s="35" t="s">
        <v>10</v>
      </c>
      <c r="F1228" s="38" t="s">
        <v>2316</v>
      </c>
      <c r="G1228" s="40">
        <v>17085</v>
      </c>
      <c r="H1228" s="11">
        <v>2</v>
      </c>
    </row>
    <row r="1229" spans="1:8" ht="15">
      <c r="A1229" s="12">
        <v>1228</v>
      </c>
      <c r="B1229" s="41" t="s">
        <v>2607</v>
      </c>
      <c r="C1229" s="35" t="s">
        <v>2608</v>
      </c>
      <c r="D1229" s="35" t="s">
        <v>104</v>
      </c>
      <c r="E1229" s="35" t="s">
        <v>18</v>
      </c>
      <c r="F1229" s="38" t="s">
        <v>2316</v>
      </c>
      <c r="G1229" s="40">
        <v>16006</v>
      </c>
      <c r="H1229" s="11">
        <v>5</v>
      </c>
    </row>
    <row r="1230" spans="1:8" ht="15">
      <c r="A1230" s="12">
        <v>1229</v>
      </c>
      <c r="B1230" s="41" t="s">
        <v>2609</v>
      </c>
      <c r="C1230" s="35" t="s">
        <v>2610</v>
      </c>
      <c r="D1230" s="35" t="s">
        <v>58</v>
      </c>
      <c r="E1230" s="35" t="s">
        <v>10</v>
      </c>
      <c r="F1230" s="38" t="s">
        <v>2316</v>
      </c>
      <c r="G1230" s="40">
        <v>16030</v>
      </c>
      <c r="H1230" s="11">
        <v>5</v>
      </c>
    </row>
    <row r="1231" spans="1:8" ht="15">
      <c r="A1231" s="12">
        <v>1230</v>
      </c>
      <c r="B1231" s="41" t="s">
        <v>2611</v>
      </c>
      <c r="C1231" s="35" t="s">
        <v>2612</v>
      </c>
      <c r="D1231" s="35" t="s">
        <v>307</v>
      </c>
      <c r="E1231" s="35" t="s">
        <v>10</v>
      </c>
      <c r="F1231" s="38" t="s">
        <v>2316</v>
      </c>
      <c r="G1231" s="40">
        <v>12854</v>
      </c>
      <c r="H1231" s="11">
        <v>14</v>
      </c>
    </row>
    <row r="1232" spans="1:8" ht="15">
      <c r="A1232" s="12">
        <v>1231</v>
      </c>
      <c r="B1232" s="41" t="s">
        <v>2613</v>
      </c>
      <c r="C1232" s="35" t="s">
        <v>2614</v>
      </c>
      <c r="D1232" s="35" t="s">
        <v>661</v>
      </c>
      <c r="E1232" s="35" t="s">
        <v>18</v>
      </c>
      <c r="F1232" s="38" t="s">
        <v>2316</v>
      </c>
      <c r="G1232" s="40">
        <v>16496</v>
      </c>
      <c r="H1232" s="11">
        <v>4</v>
      </c>
    </row>
    <row r="1233" spans="1:8" ht="15">
      <c r="A1233" s="12">
        <v>1232</v>
      </c>
      <c r="B1233" s="41" t="s">
        <v>2615</v>
      </c>
      <c r="C1233" s="35" t="s">
        <v>2616</v>
      </c>
      <c r="D1233" s="35" t="s">
        <v>238</v>
      </c>
      <c r="E1233" s="35" t="s">
        <v>18</v>
      </c>
      <c r="F1233" s="38" t="s">
        <v>2316</v>
      </c>
      <c r="G1233" s="40">
        <v>16884</v>
      </c>
      <c r="H1233" s="11">
        <v>3</v>
      </c>
    </row>
    <row r="1234" spans="1:8" ht="15">
      <c r="A1234" s="12">
        <v>1233</v>
      </c>
      <c r="B1234" s="41" t="s">
        <v>2617</v>
      </c>
      <c r="C1234" s="35" t="s">
        <v>2618</v>
      </c>
      <c r="D1234" s="35" t="s">
        <v>238</v>
      </c>
      <c r="E1234" s="35" t="s">
        <v>21</v>
      </c>
      <c r="F1234" s="38" t="s">
        <v>2316</v>
      </c>
      <c r="G1234" s="40">
        <v>16954</v>
      </c>
      <c r="H1234" s="11">
        <v>3</v>
      </c>
    </row>
    <row r="1235" spans="1:8" ht="15">
      <c r="A1235" s="12">
        <v>1234</v>
      </c>
      <c r="B1235" s="41" t="s">
        <v>2619</v>
      </c>
      <c r="C1235" s="35" t="s">
        <v>2620</v>
      </c>
      <c r="D1235" s="35" t="s">
        <v>40</v>
      </c>
      <c r="E1235" s="35" t="s">
        <v>10</v>
      </c>
      <c r="F1235" s="38" t="s">
        <v>2316</v>
      </c>
      <c r="G1235" s="40">
        <v>17199</v>
      </c>
      <c r="H1235" s="11">
        <v>2</v>
      </c>
    </row>
    <row r="1236" spans="1:8" ht="15">
      <c r="A1236" s="12">
        <v>1235</v>
      </c>
      <c r="B1236" s="41" t="s">
        <v>2621</v>
      </c>
      <c r="C1236" s="35" t="s">
        <v>2622</v>
      </c>
      <c r="D1236" s="35" t="s">
        <v>247</v>
      </c>
      <c r="E1236" s="35" t="s">
        <v>237</v>
      </c>
      <c r="F1236" s="38" t="s">
        <v>2316</v>
      </c>
      <c r="G1236" s="40">
        <v>17831</v>
      </c>
      <c r="H1236" s="11">
        <v>0</v>
      </c>
    </row>
    <row r="1237" spans="1:8" ht="15">
      <c r="A1237" s="12">
        <v>1236</v>
      </c>
      <c r="B1237" s="41" t="s">
        <v>2623</v>
      </c>
      <c r="C1237" s="35" t="s">
        <v>2624</v>
      </c>
      <c r="D1237" s="35" t="s">
        <v>238</v>
      </c>
      <c r="E1237" s="35" t="s">
        <v>18</v>
      </c>
      <c r="F1237" s="38" t="s">
        <v>2316</v>
      </c>
      <c r="G1237" s="40">
        <v>17638</v>
      </c>
      <c r="H1237" s="11">
        <v>1</v>
      </c>
    </row>
    <row r="1238" spans="1:8" ht="15">
      <c r="A1238" s="12">
        <v>1237</v>
      </c>
      <c r="B1238" s="41" t="s">
        <v>2625</v>
      </c>
      <c r="C1238" s="35" t="s">
        <v>2626</v>
      </c>
      <c r="D1238" s="35" t="s">
        <v>174</v>
      </c>
      <c r="E1238" s="35" t="s">
        <v>21</v>
      </c>
      <c r="F1238" s="38" t="s">
        <v>2316</v>
      </c>
      <c r="G1238" s="40">
        <v>12693</v>
      </c>
      <c r="H1238" s="11">
        <v>14</v>
      </c>
    </row>
    <row r="1239" spans="1:8" ht="15">
      <c r="A1239" s="12">
        <v>1238</v>
      </c>
      <c r="B1239" s="41" t="s">
        <v>2627</v>
      </c>
      <c r="C1239" s="35" t="s">
        <v>2628</v>
      </c>
      <c r="D1239" s="35" t="s">
        <v>149</v>
      </c>
      <c r="E1239" s="35" t="s">
        <v>10</v>
      </c>
      <c r="F1239" s="38" t="s">
        <v>2316</v>
      </c>
      <c r="G1239" s="40">
        <v>17200</v>
      </c>
      <c r="H1239" s="11">
        <v>2</v>
      </c>
    </row>
    <row r="1240" spans="1:8" ht="15">
      <c r="A1240" s="12">
        <v>1239</v>
      </c>
      <c r="B1240" s="41" t="s">
        <v>2629</v>
      </c>
      <c r="C1240" s="35" t="s">
        <v>2630</v>
      </c>
      <c r="D1240" s="35" t="s">
        <v>75</v>
      </c>
      <c r="E1240" s="35" t="s">
        <v>18</v>
      </c>
      <c r="F1240" s="38" t="s">
        <v>2316</v>
      </c>
      <c r="G1240" s="40">
        <v>17918</v>
      </c>
      <c r="H1240" s="11">
        <v>0</v>
      </c>
    </row>
    <row r="1241" spans="1:8" ht="15">
      <c r="A1241" s="12">
        <v>1240</v>
      </c>
      <c r="B1241" s="41" t="s">
        <v>2631</v>
      </c>
      <c r="C1241" s="35" t="s">
        <v>2632</v>
      </c>
      <c r="D1241" s="35" t="s">
        <v>782</v>
      </c>
      <c r="E1241" s="35" t="s">
        <v>21</v>
      </c>
      <c r="F1241" s="38" t="s">
        <v>2316</v>
      </c>
      <c r="G1241" s="40">
        <v>17902</v>
      </c>
      <c r="H1241" s="11">
        <v>0</v>
      </c>
    </row>
    <row r="1242" spans="1:8" ht="15">
      <c r="A1242" s="12">
        <v>1241</v>
      </c>
      <c r="B1242" s="41" t="s">
        <v>2633</v>
      </c>
      <c r="C1242" s="35" t="s">
        <v>2634</v>
      </c>
      <c r="D1242" s="35" t="s">
        <v>40</v>
      </c>
      <c r="E1242" s="35" t="s">
        <v>21</v>
      </c>
      <c r="F1242" s="38" t="s">
        <v>2316</v>
      </c>
      <c r="G1242" s="40">
        <v>17516</v>
      </c>
      <c r="H1242" s="11">
        <v>1</v>
      </c>
    </row>
    <row r="1243" spans="1:8" ht="15">
      <c r="A1243" s="12">
        <v>1242</v>
      </c>
      <c r="B1243" s="41" t="s">
        <v>2635</v>
      </c>
      <c r="C1243" s="35" t="s">
        <v>2636</v>
      </c>
      <c r="D1243" s="35" t="s">
        <v>816</v>
      </c>
      <c r="E1243" s="35" t="s">
        <v>18</v>
      </c>
      <c r="F1243" s="38" t="s">
        <v>2316</v>
      </c>
      <c r="G1243" s="40">
        <v>15915</v>
      </c>
      <c r="H1243" s="11">
        <v>5</v>
      </c>
    </row>
    <row r="1244" spans="1:8" ht="15">
      <c r="A1244" s="12">
        <v>1243</v>
      </c>
      <c r="B1244" s="41" t="s">
        <v>2637</v>
      </c>
      <c r="C1244" s="35" t="s">
        <v>2638</v>
      </c>
      <c r="D1244" s="35" t="s">
        <v>816</v>
      </c>
      <c r="E1244" s="35" t="s">
        <v>21</v>
      </c>
      <c r="F1244" s="38" t="s">
        <v>2316</v>
      </c>
      <c r="G1244" s="40">
        <v>18022</v>
      </c>
      <c r="H1244" s="11">
        <v>0</v>
      </c>
    </row>
    <row r="1245" spans="1:8" ht="15">
      <c r="A1245" s="12">
        <v>1244</v>
      </c>
      <c r="B1245" s="41" t="s">
        <v>2639</v>
      </c>
      <c r="C1245" s="35" t="s">
        <v>2640</v>
      </c>
      <c r="D1245" s="35" t="s">
        <v>290</v>
      </c>
      <c r="E1245" s="35" t="s">
        <v>18</v>
      </c>
      <c r="F1245" s="38" t="s">
        <v>2316</v>
      </c>
      <c r="G1245" s="40">
        <v>17278</v>
      </c>
      <c r="H1245" s="11">
        <v>2</v>
      </c>
    </row>
    <row r="1246" spans="1:8" ht="15">
      <c r="A1246" s="12">
        <v>1245</v>
      </c>
      <c r="B1246" s="41" t="s">
        <v>2641</v>
      </c>
      <c r="C1246" s="35" t="s">
        <v>2642</v>
      </c>
      <c r="D1246" s="35" t="s">
        <v>247</v>
      </c>
      <c r="E1246" s="35" t="s">
        <v>18</v>
      </c>
      <c r="F1246" s="38" t="s">
        <v>2316</v>
      </c>
      <c r="G1246" s="40">
        <v>16053</v>
      </c>
      <c r="H1246" s="11">
        <v>5</v>
      </c>
    </row>
    <row r="1247" spans="1:8" ht="15">
      <c r="A1247" s="12">
        <v>1246</v>
      </c>
      <c r="B1247" s="41" t="s">
        <v>2643</v>
      </c>
      <c r="C1247" s="35" t="s">
        <v>2644</v>
      </c>
      <c r="D1247" s="35" t="s">
        <v>661</v>
      </c>
      <c r="E1247" s="35" t="s">
        <v>18</v>
      </c>
      <c r="F1247" s="38" t="s">
        <v>2316</v>
      </c>
      <c r="G1247" s="40">
        <v>18048</v>
      </c>
      <c r="H1247" s="11">
        <v>0</v>
      </c>
    </row>
    <row r="1248" spans="1:8" ht="15">
      <c r="A1248" s="12">
        <v>1247</v>
      </c>
      <c r="B1248" s="41" t="s">
        <v>2645</v>
      </c>
      <c r="C1248" s="35" t="s">
        <v>2646</v>
      </c>
      <c r="D1248" s="35" t="s">
        <v>1841</v>
      </c>
      <c r="E1248" s="35" t="s">
        <v>10</v>
      </c>
      <c r="F1248" s="38" t="s">
        <v>2316</v>
      </c>
      <c r="G1248" s="40">
        <v>16488</v>
      </c>
      <c r="H1248" s="11">
        <v>4</v>
      </c>
    </row>
    <row r="1249" spans="1:8" ht="15">
      <c r="A1249" s="12">
        <v>1248</v>
      </c>
      <c r="B1249" s="41" t="s">
        <v>2647</v>
      </c>
      <c r="C1249" s="35" t="s">
        <v>2648</v>
      </c>
      <c r="D1249" s="35" t="s">
        <v>348</v>
      </c>
      <c r="E1249" s="35" t="s">
        <v>21</v>
      </c>
      <c r="F1249" s="38" t="s">
        <v>2316</v>
      </c>
      <c r="G1249" s="40">
        <v>17790</v>
      </c>
      <c r="H1249" s="11">
        <v>0</v>
      </c>
    </row>
    <row r="1250" spans="1:8" ht="15">
      <c r="A1250" s="12">
        <v>1249</v>
      </c>
      <c r="B1250" s="41" t="s">
        <v>2649</v>
      </c>
      <c r="C1250" s="35" t="s">
        <v>2650</v>
      </c>
      <c r="D1250" s="35" t="s">
        <v>965</v>
      </c>
      <c r="E1250" s="35" t="s">
        <v>18</v>
      </c>
      <c r="F1250" s="38" t="s">
        <v>2316</v>
      </c>
      <c r="G1250" s="40">
        <v>17139</v>
      </c>
      <c r="H1250" s="11">
        <v>2</v>
      </c>
    </row>
    <row r="1251" spans="1:8" ht="15">
      <c r="A1251" s="12">
        <v>1250</v>
      </c>
      <c r="B1251" s="41" t="s">
        <v>2651</v>
      </c>
      <c r="C1251" s="35" t="s">
        <v>2652</v>
      </c>
      <c r="D1251" s="35" t="s">
        <v>481</v>
      </c>
      <c r="E1251" s="35" t="s">
        <v>10</v>
      </c>
      <c r="F1251" s="38" t="s">
        <v>2316</v>
      </c>
      <c r="G1251" s="40">
        <v>17162</v>
      </c>
      <c r="H1251" s="11">
        <v>2</v>
      </c>
    </row>
    <row r="1252" spans="1:8" ht="15">
      <c r="A1252" s="12">
        <v>1251</v>
      </c>
      <c r="B1252" s="41" t="s">
        <v>2653</v>
      </c>
      <c r="C1252" s="35" t="s">
        <v>2654</v>
      </c>
      <c r="D1252" s="35" t="s">
        <v>481</v>
      </c>
      <c r="E1252" s="35" t="s">
        <v>10</v>
      </c>
      <c r="F1252" s="38" t="s">
        <v>2316</v>
      </c>
      <c r="G1252" s="40">
        <v>17684</v>
      </c>
      <c r="H1252" s="11">
        <v>1</v>
      </c>
    </row>
    <row r="1253" spans="1:8" ht="15">
      <c r="A1253" s="12">
        <v>1252</v>
      </c>
      <c r="B1253" s="41" t="s">
        <v>2655</v>
      </c>
      <c r="C1253" s="35" t="s">
        <v>2656</v>
      </c>
      <c r="D1253" s="35" t="s">
        <v>782</v>
      </c>
      <c r="E1253" s="35" t="s">
        <v>18</v>
      </c>
      <c r="F1253" s="38" t="s">
        <v>2316</v>
      </c>
      <c r="G1253" s="40">
        <v>16387</v>
      </c>
      <c r="H1253" s="11">
        <v>4</v>
      </c>
    </row>
    <row r="1254" spans="1:8" ht="15">
      <c r="A1254" s="12">
        <v>1253</v>
      </c>
      <c r="B1254" s="41" t="s">
        <v>2657</v>
      </c>
      <c r="C1254" s="35" t="s">
        <v>350</v>
      </c>
      <c r="D1254" s="35" t="s">
        <v>195</v>
      </c>
      <c r="E1254" s="35" t="s">
        <v>10</v>
      </c>
      <c r="F1254" s="38" t="s">
        <v>2316</v>
      </c>
      <c r="G1254" s="40">
        <v>17728</v>
      </c>
      <c r="H1254" s="11">
        <v>0</v>
      </c>
    </row>
    <row r="1255" spans="1:8" ht="15">
      <c r="A1255" s="12">
        <v>1254</v>
      </c>
      <c r="B1255" s="41" t="s">
        <v>2658</v>
      </c>
      <c r="C1255" s="35" t="s">
        <v>2659</v>
      </c>
      <c r="D1255" s="35" t="s">
        <v>104</v>
      </c>
      <c r="E1255" s="35" t="s">
        <v>21</v>
      </c>
      <c r="F1255" s="38" t="s">
        <v>2316</v>
      </c>
      <c r="G1255" s="40">
        <v>15958</v>
      </c>
      <c r="H1255" s="11">
        <v>5</v>
      </c>
    </row>
    <row r="1256" spans="1:8" ht="15">
      <c r="A1256" s="12">
        <v>1255</v>
      </c>
      <c r="B1256" s="41" t="s">
        <v>2660</v>
      </c>
      <c r="C1256" s="35" t="s">
        <v>2661</v>
      </c>
      <c r="D1256" s="35" t="s">
        <v>133</v>
      </c>
      <c r="E1256" s="35" t="s">
        <v>21</v>
      </c>
      <c r="F1256" s="38" t="s">
        <v>2316</v>
      </c>
      <c r="G1256" s="40">
        <v>17250</v>
      </c>
      <c r="H1256" s="11">
        <v>2</v>
      </c>
    </row>
    <row r="1257" spans="1:8" ht="15">
      <c r="A1257" s="12">
        <v>1256</v>
      </c>
      <c r="B1257" s="41" t="s">
        <v>2662</v>
      </c>
      <c r="C1257" s="35" t="s">
        <v>2663</v>
      </c>
      <c r="D1257" s="35" t="s">
        <v>89</v>
      </c>
      <c r="E1257" s="35" t="s">
        <v>10</v>
      </c>
      <c r="F1257" s="38" t="s">
        <v>2316</v>
      </c>
      <c r="G1257" s="40">
        <v>16115</v>
      </c>
      <c r="H1257" s="11">
        <v>5</v>
      </c>
    </row>
    <row r="1258" spans="1:8" ht="15">
      <c r="A1258" s="12">
        <v>1257</v>
      </c>
      <c r="B1258" s="41" t="s">
        <v>2664</v>
      </c>
      <c r="C1258" s="35" t="s">
        <v>2665</v>
      </c>
      <c r="D1258" s="35" t="s">
        <v>307</v>
      </c>
      <c r="E1258" s="35" t="s">
        <v>18</v>
      </c>
      <c r="F1258" s="38" t="s">
        <v>2316</v>
      </c>
      <c r="G1258" s="40">
        <v>17534</v>
      </c>
      <c r="H1258" s="11">
        <v>1</v>
      </c>
    </row>
    <row r="1259" spans="1:8" ht="15">
      <c r="A1259" s="12">
        <v>1258</v>
      </c>
      <c r="B1259" s="41" t="s">
        <v>2666</v>
      </c>
      <c r="C1259" s="35" t="s">
        <v>2667</v>
      </c>
      <c r="D1259" s="35" t="s">
        <v>290</v>
      </c>
      <c r="E1259" s="35" t="s">
        <v>18</v>
      </c>
      <c r="F1259" s="38" t="s">
        <v>2316</v>
      </c>
      <c r="G1259" s="40">
        <v>16865</v>
      </c>
      <c r="H1259" s="11">
        <v>3</v>
      </c>
    </row>
    <row r="1260" spans="1:8" ht="15">
      <c r="A1260" s="12">
        <v>1259</v>
      </c>
      <c r="B1260" s="41" t="s">
        <v>2668</v>
      </c>
      <c r="C1260" s="35" t="s">
        <v>2669</v>
      </c>
      <c r="D1260" s="35" t="s">
        <v>543</v>
      </c>
      <c r="E1260" s="35" t="s">
        <v>18</v>
      </c>
      <c r="F1260" s="38" t="s">
        <v>2316</v>
      </c>
      <c r="G1260" s="40">
        <v>16871</v>
      </c>
      <c r="H1260" s="11">
        <v>3</v>
      </c>
    </row>
    <row r="1261" spans="1:8" ht="15">
      <c r="A1261" s="12">
        <v>1260</v>
      </c>
      <c r="B1261" s="41" t="s">
        <v>2670</v>
      </c>
      <c r="C1261" s="35" t="s">
        <v>2671</v>
      </c>
      <c r="D1261" s="35" t="s">
        <v>139</v>
      </c>
      <c r="E1261" s="35" t="s">
        <v>21</v>
      </c>
      <c r="F1261" s="38" t="s">
        <v>2316</v>
      </c>
      <c r="G1261" s="40">
        <v>16072</v>
      </c>
      <c r="H1261" s="11">
        <v>5</v>
      </c>
    </row>
    <row r="1262" spans="1:8" ht="15">
      <c r="A1262" s="12">
        <v>1261</v>
      </c>
      <c r="B1262" s="41" t="s">
        <v>2672</v>
      </c>
      <c r="C1262" s="35" t="s">
        <v>2673</v>
      </c>
      <c r="D1262" s="35" t="s">
        <v>139</v>
      </c>
      <c r="E1262" s="35" t="s">
        <v>21</v>
      </c>
      <c r="F1262" s="38" t="s">
        <v>2316</v>
      </c>
      <c r="G1262" s="40">
        <v>16160</v>
      </c>
      <c r="H1262" s="11">
        <v>5</v>
      </c>
    </row>
    <row r="1263" spans="1:8" ht="15">
      <c r="A1263" s="12">
        <v>1262</v>
      </c>
      <c r="B1263" s="41" t="s">
        <v>2674</v>
      </c>
      <c r="C1263" s="35" t="s">
        <v>2675</v>
      </c>
      <c r="D1263" s="35" t="s">
        <v>185</v>
      </c>
      <c r="E1263" s="35" t="s">
        <v>18</v>
      </c>
      <c r="F1263" s="38" t="s">
        <v>2316</v>
      </c>
      <c r="G1263" s="40">
        <v>17654</v>
      </c>
      <c r="H1263" s="11">
        <v>1</v>
      </c>
    </row>
    <row r="1264" spans="1:8" ht="15">
      <c r="A1264" s="12">
        <v>1263</v>
      </c>
      <c r="B1264" s="41" t="s">
        <v>2676</v>
      </c>
      <c r="C1264" s="35" t="s">
        <v>2677</v>
      </c>
      <c r="D1264" s="35" t="s">
        <v>247</v>
      </c>
      <c r="E1264" s="35" t="s">
        <v>21</v>
      </c>
      <c r="F1264" s="38" t="s">
        <v>2316</v>
      </c>
      <c r="G1264" s="40">
        <v>17879</v>
      </c>
      <c r="H1264" s="11">
        <v>0</v>
      </c>
    </row>
    <row r="1265" spans="1:8" ht="15">
      <c r="A1265" s="12">
        <v>1264</v>
      </c>
      <c r="B1265" s="41" t="s">
        <v>2678</v>
      </c>
      <c r="C1265" s="35" t="s">
        <v>2679</v>
      </c>
      <c r="D1265" s="35" t="s">
        <v>234</v>
      </c>
      <c r="E1265" s="35" t="s">
        <v>18</v>
      </c>
      <c r="F1265" s="38" t="s">
        <v>2316</v>
      </c>
      <c r="G1265" s="40">
        <v>16630</v>
      </c>
      <c r="H1265" s="11">
        <v>3</v>
      </c>
    </row>
    <row r="1266" spans="1:8" ht="15">
      <c r="A1266" s="12">
        <v>1265</v>
      </c>
      <c r="B1266" s="41" t="s">
        <v>2680</v>
      </c>
      <c r="C1266" s="35" t="s">
        <v>2681</v>
      </c>
      <c r="D1266" s="35" t="s">
        <v>22</v>
      </c>
      <c r="E1266" s="35" t="s">
        <v>18</v>
      </c>
      <c r="F1266" s="38" t="s">
        <v>2316</v>
      </c>
      <c r="G1266" s="40">
        <v>17339</v>
      </c>
      <c r="H1266" s="11">
        <v>2</v>
      </c>
    </row>
    <row r="1267" spans="1:8" ht="15">
      <c r="A1267" s="12">
        <v>1266</v>
      </c>
      <c r="B1267" s="41" t="s">
        <v>2682</v>
      </c>
      <c r="C1267" s="35" t="s">
        <v>2683</v>
      </c>
      <c r="D1267" s="35" t="s">
        <v>711</v>
      </c>
      <c r="E1267" s="35" t="s">
        <v>21</v>
      </c>
      <c r="F1267" s="38" t="s">
        <v>2316</v>
      </c>
      <c r="G1267" s="40">
        <v>15871</v>
      </c>
      <c r="H1267" s="11">
        <v>6</v>
      </c>
    </row>
    <row r="1268" spans="1:8" ht="15">
      <c r="A1268" s="12">
        <v>1267</v>
      </c>
      <c r="B1268" s="41" t="s">
        <v>2684</v>
      </c>
      <c r="C1268" s="35" t="s">
        <v>2685</v>
      </c>
      <c r="D1268" s="35" t="s">
        <v>1071</v>
      </c>
      <c r="E1268" s="35" t="s">
        <v>237</v>
      </c>
      <c r="F1268" s="38" t="s">
        <v>2316</v>
      </c>
      <c r="G1268" s="40">
        <v>15513</v>
      </c>
      <c r="H1268" s="11">
        <v>7</v>
      </c>
    </row>
    <row r="1269" spans="1:8" ht="15">
      <c r="A1269" s="12">
        <v>1268</v>
      </c>
      <c r="B1269" s="41" t="s">
        <v>2686</v>
      </c>
      <c r="C1269" s="35" t="s">
        <v>2687</v>
      </c>
      <c r="D1269" s="35" t="s">
        <v>284</v>
      </c>
      <c r="E1269" s="35" t="s">
        <v>68</v>
      </c>
      <c r="F1269" s="38" t="s">
        <v>2316</v>
      </c>
      <c r="G1269" s="40">
        <v>17395</v>
      </c>
      <c r="H1269" s="11">
        <v>1</v>
      </c>
    </row>
    <row r="1270" spans="1:8" ht="15">
      <c r="A1270" s="12">
        <v>1269</v>
      </c>
      <c r="B1270" s="41" t="s">
        <v>2688</v>
      </c>
      <c r="C1270" s="35" t="s">
        <v>2689</v>
      </c>
      <c r="D1270" s="35" t="s">
        <v>661</v>
      </c>
      <c r="E1270" s="35" t="s">
        <v>21</v>
      </c>
      <c r="F1270" s="38" t="s">
        <v>2316</v>
      </c>
      <c r="G1270" s="40">
        <v>17772</v>
      </c>
      <c r="H1270" s="11">
        <v>0</v>
      </c>
    </row>
    <row r="1271" spans="1:8" ht="15">
      <c r="A1271" s="12">
        <v>1270</v>
      </c>
      <c r="B1271" s="41" t="s">
        <v>2690</v>
      </c>
      <c r="C1271" s="35" t="s">
        <v>2691</v>
      </c>
      <c r="D1271" s="35" t="s">
        <v>34</v>
      </c>
      <c r="E1271" s="35" t="s">
        <v>18</v>
      </c>
      <c r="F1271" s="38" t="s">
        <v>2316</v>
      </c>
      <c r="G1271" s="40">
        <v>16956</v>
      </c>
      <c r="H1271" s="11">
        <v>3</v>
      </c>
    </row>
    <row r="1272" spans="1:8" ht="15">
      <c r="A1272" s="12">
        <v>1271</v>
      </c>
      <c r="B1272" s="41" t="s">
        <v>2692</v>
      </c>
      <c r="C1272" s="35" t="s">
        <v>2693</v>
      </c>
      <c r="D1272" s="35" t="s">
        <v>7</v>
      </c>
      <c r="E1272" s="35" t="s">
        <v>21</v>
      </c>
      <c r="F1272" s="38" t="s">
        <v>2316</v>
      </c>
      <c r="G1272" s="40">
        <v>17851</v>
      </c>
      <c r="H1272" s="11">
        <v>0</v>
      </c>
    </row>
    <row r="1273" spans="1:8" ht="15">
      <c r="A1273" s="12">
        <v>1272</v>
      </c>
      <c r="B1273" s="41" t="s">
        <v>2694</v>
      </c>
      <c r="C1273" s="35" t="s">
        <v>2695</v>
      </c>
      <c r="D1273" s="35" t="s">
        <v>34</v>
      </c>
      <c r="E1273" s="35" t="s">
        <v>18</v>
      </c>
      <c r="F1273" s="38" t="s">
        <v>2316</v>
      </c>
      <c r="G1273" s="40">
        <v>17979</v>
      </c>
      <c r="H1273" s="11">
        <v>0</v>
      </c>
    </row>
    <row r="1274" spans="1:8" ht="15">
      <c r="A1274" s="12">
        <v>1273</v>
      </c>
      <c r="B1274" s="41" t="s">
        <v>2696</v>
      </c>
      <c r="C1274" s="35" t="s">
        <v>2697</v>
      </c>
      <c r="D1274" s="35" t="s">
        <v>275</v>
      </c>
      <c r="E1274" s="35" t="s">
        <v>18</v>
      </c>
      <c r="F1274" s="38" t="s">
        <v>2316</v>
      </c>
      <c r="G1274" s="40">
        <v>16086</v>
      </c>
      <c r="H1274" s="11">
        <v>5</v>
      </c>
    </row>
    <row r="1275" spans="1:8" ht="15">
      <c r="A1275" s="12">
        <v>1274</v>
      </c>
      <c r="B1275" s="41" t="s">
        <v>2698</v>
      </c>
      <c r="C1275" s="35" t="s">
        <v>2699</v>
      </c>
      <c r="D1275" s="35" t="s">
        <v>58</v>
      </c>
      <c r="E1275" s="35" t="s">
        <v>237</v>
      </c>
      <c r="F1275" s="38" t="s">
        <v>2316</v>
      </c>
      <c r="G1275" s="40">
        <v>17556</v>
      </c>
      <c r="H1275" s="11">
        <v>1</v>
      </c>
    </row>
    <row r="1276" spans="1:8" ht="15">
      <c r="A1276" s="12">
        <v>1275</v>
      </c>
      <c r="B1276" s="41" t="s">
        <v>2700</v>
      </c>
      <c r="C1276" s="35" t="s">
        <v>2701</v>
      </c>
      <c r="D1276" s="35" t="s">
        <v>532</v>
      </c>
      <c r="E1276" s="35" t="s">
        <v>18</v>
      </c>
      <c r="F1276" s="38" t="s">
        <v>2316</v>
      </c>
      <c r="G1276" s="40">
        <v>17004</v>
      </c>
      <c r="H1276" s="11">
        <v>2</v>
      </c>
    </row>
    <row r="1277" spans="1:8" ht="15">
      <c r="A1277" s="12">
        <v>1276</v>
      </c>
      <c r="B1277" s="41" t="s">
        <v>2702</v>
      </c>
      <c r="C1277" s="35" t="s">
        <v>2703</v>
      </c>
      <c r="D1277" s="35" t="s">
        <v>15</v>
      </c>
      <c r="E1277" s="35" t="s">
        <v>21</v>
      </c>
      <c r="F1277" s="38" t="s">
        <v>2316</v>
      </c>
      <c r="G1277" s="40">
        <v>17798</v>
      </c>
      <c r="H1277" s="11">
        <v>0</v>
      </c>
    </row>
    <row r="1278" spans="1:8" ht="15">
      <c r="A1278" s="12">
        <v>1277</v>
      </c>
      <c r="B1278" s="41" t="s">
        <v>2704</v>
      </c>
      <c r="C1278" s="35" t="s">
        <v>2705</v>
      </c>
      <c r="D1278" s="35" t="s">
        <v>661</v>
      </c>
      <c r="E1278" s="35" t="s">
        <v>18</v>
      </c>
      <c r="F1278" s="38" t="s">
        <v>2316</v>
      </c>
      <c r="G1278" s="40">
        <v>16776</v>
      </c>
      <c r="H1278" s="11">
        <v>3</v>
      </c>
    </row>
    <row r="1279" spans="1:8" ht="15">
      <c r="A1279" s="12">
        <v>1278</v>
      </c>
      <c r="B1279" s="41" t="s">
        <v>2706</v>
      </c>
      <c r="C1279" s="35" t="s">
        <v>2707</v>
      </c>
      <c r="D1279" s="35" t="s">
        <v>481</v>
      </c>
      <c r="E1279" s="35" t="s">
        <v>237</v>
      </c>
      <c r="F1279" s="38" t="s">
        <v>2316</v>
      </c>
      <c r="G1279" s="40">
        <v>17679</v>
      </c>
      <c r="H1279" s="11">
        <v>1</v>
      </c>
    </row>
    <row r="1280" spans="1:8" ht="15">
      <c r="A1280" s="12">
        <v>1279</v>
      </c>
      <c r="B1280" s="41" t="s">
        <v>2708</v>
      </c>
      <c r="C1280" s="35" t="s">
        <v>2709</v>
      </c>
      <c r="D1280" s="35" t="s">
        <v>130</v>
      </c>
      <c r="E1280" s="35" t="s">
        <v>879</v>
      </c>
      <c r="F1280" s="38" t="s">
        <v>2316</v>
      </c>
      <c r="G1280" s="40">
        <v>14958</v>
      </c>
      <c r="H1280" s="11">
        <v>8</v>
      </c>
    </row>
    <row r="1281" spans="1:8" ht="15">
      <c r="A1281" s="12">
        <v>1280</v>
      </c>
      <c r="B1281" s="41" t="s">
        <v>2710</v>
      </c>
      <c r="C1281" s="35" t="s">
        <v>2711</v>
      </c>
      <c r="D1281" s="35" t="s">
        <v>290</v>
      </c>
      <c r="E1281" s="35" t="s">
        <v>18</v>
      </c>
      <c r="F1281" s="38" t="s">
        <v>2316</v>
      </c>
      <c r="G1281" s="40">
        <v>13816</v>
      </c>
      <c r="H1281" s="11">
        <v>11</v>
      </c>
    </row>
    <row r="1282" spans="1:8" ht="15">
      <c r="A1282" s="12">
        <v>1281</v>
      </c>
      <c r="B1282" s="41" t="s">
        <v>2712</v>
      </c>
      <c r="C1282" s="35" t="s">
        <v>2713</v>
      </c>
      <c r="D1282" s="35" t="s">
        <v>146</v>
      </c>
      <c r="E1282" s="35" t="s">
        <v>18</v>
      </c>
      <c r="F1282" s="38" t="s">
        <v>2316</v>
      </c>
      <c r="G1282" s="40">
        <v>14699</v>
      </c>
      <c r="H1282" s="11">
        <v>9</v>
      </c>
    </row>
    <row r="1283" spans="1:8" ht="15">
      <c r="A1283" s="12">
        <v>1282</v>
      </c>
      <c r="B1283" s="41" t="s">
        <v>2714</v>
      </c>
      <c r="C1283" s="35" t="s">
        <v>2715</v>
      </c>
      <c r="D1283" s="35" t="s">
        <v>171</v>
      </c>
      <c r="E1283" s="35" t="s">
        <v>33</v>
      </c>
      <c r="F1283" s="38" t="s">
        <v>2316</v>
      </c>
      <c r="G1283" s="40">
        <v>17484</v>
      </c>
      <c r="H1283" s="11">
        <v>1</v>
      </c>
    </row>
    <row r="1284" spans="1:8" ht="15">
      <c r="A1284" s="12">
        <v>1283</v>
      </c>
      <c r="B1284" s="41" t="s">
        <v>2716</v>
      </c>
      <c r="C1284" s="35" t="s">
        <v>2717</v>
      </c>
      <c r="D1284" s="35" t="s">
        <v>247</v>
      </c>
      <c r="E1284" s="35" t="s">
        <v>21</v>
      </c>
      <c r="F1284" s="38" t="s">
        <v>2316</v>
      </c>
      <c r="G1284" s="40">
        <v>13846</v>
      </c>
      <c r="H1284" s="11">
        <v>11</v>
      </c>
    </row>
    <row r="1285" spans="1:8" ht="15">
      <c r="A1285" s="12">
        <v>1284</v>
      </c>
      <c r="B1285" s="41" t="s">
        <v>2718</v>
      </c>
      <c r="C1285" s="35" t="s">
        <v>2719</v>
      </c>
      <c r="D1285" s="35" t="s">
        <v>615</v>
      </c>
      <c r="E1285" s="35" t="s">
        <v>68</v>
      </c>
      <c r="F1285" s="38" t="s">
        <v>2316</v>
      </c>
      <c r="G1285" s="40">
        <v>16154</v>
      </c>
      <c r="H1285" s="11">
        <v>5</v>
      </c>
    </row>
    <row r="1286" spans="1:8" ht="15">
      <c r="A1286" s="12">
        <v>1285</v>
      </c>
      <c r="B1286" s="41" t="s">
        <v>2720</v>
      </c>
      <c r="C1286" s="35" t="s">
        <v>2721</v>
      </c>
      <c r="D1286" s="35" t="s">
        <v>543</v>
      </c>
      <c r="E1286" s="35" t="s">
        <v>21</v>
      </c>
      <c r="F1286" s="38" t="s">
        <v>2316</v>
      </c>
      <c r="G1286" s="40">
        <v>17444</v>
      </c>
      <c r="H1286" s="11">
        <v>1</v>
      </c>
    </row>
    <row r="1287" spans="1:8" ht="15">
      <c r="A1287" s="12">
        <v>1286</v>
      </c>
      <c r="B1287" s="41" t="s">
        <v>2722</v>
      </c>
      <c r="C1287" s="35" t="s">
        <v>2723</v>
      </c>
      <c r="D1287" s="35" t="s">
        <v>484</v>
      </c>
      <c r="E1287" s="35" t="s">
        <v>826</v>
      </c>
      <c r="F1287" s="38" t="s">
        <v>2316</v>
      </c>
      <c r="G1287" s="40">
        <v>17299</v>
      </c>
      <c r="H1287" s="11">
        <v>2</v>
      </c>
    </row>
    <row r="1288" spans="1:8" ht="15">
      <c r="A1288" s="12">
        <v>1287</v>
      </c>
      <c r="B1288" s="41" t="s">
        <v>2724</v>
      </c>
      <c r="C1288" s="35" t="s">
        <v>2725</v>
      </c>
      <c r="D1288" s="35" t="s">
        <v>69</v>
      </c>
      <c r="E1288" s="35" t="s">
        <v>68</v>
      </c>
      <c r="F1288" s="38" t="s">
        <v>2316</v>
      </c>
      <c r="G1288" s="40">
        <v>17002</v>
      </c>
      <c r="H1288" s="11">
        <v>2</v>
      </c>
    </row>
    <row r="1289" spans="1:8" ht="15">
      <c r="A1289" s="12">
        <v>1288</v>
      </c>
      <c r="B1289" s="41" t="s">
        <v>2726</v>
      </c>
      <c r="C1289" s="35" t="s">
        <v>2727</v>
      </c>
      <c r="D1289" s="35" t="s">
        <v>402</v>
      </c>
      <c r="E1289" s="35" t="s">
        <v>18</v>
      </c>
      <c r="F1289" s="38" t="s">
        <v>2316</v>
      </c>
      <c r="G1289" s="40">
        <v>16880</v>
      </c>
      <c r="H1289" s="11">
        <v>3</v>
      </c>
    </row>
    <row r="1290" spans="1:8" ht="15">
      <c r="A1290" s="12">
        <v>1289</v>
      </c>
      <c r="B1290" s="41" t="s">
        <v>2728</v>
      </c>
      <c r="C1290" s="35" t="s">
        <v>2729</v>
      </c>
      <c r="D1290" s="35" t="s">
        <v>1003</v>
      </c>
      <c r="E1290" s="35" t="s">
        <v>826</v>
      </c>
      <c r="F1290" s="38" t="s">
        <v>2316</v>
      </c>
      <c r="G1290" s="40">
        <v>14217</v>
      </c>
      <c r="H1290" s="11">
        <v>10</v>
      </c>
    </row>
    <row r="1291" spans="1:8" ht="15">
      <c r="A1291" s="12">
        <v>1290</v>
      </c>
      <c r="B1291" s="41" t="s">
        <v>2730</v>
      </c>
      <c r="C1291" s="35" t="s">
        <v>2731</v>
      </c>
      <c r="D1291" s="35" t="s">
        <v>119</v>
      </c>
      <c r="E1291" s="35" t="s">
        <v>68</v>
      </c>
      <c r="F1291" s="38" t="s">
        <v>2316</v>
      </c>
      <c r="G1291" s="40">
        <v>17661</v>
      </c>
      <c r="H1291" s="11">
        <v>1</v>
      </c>
    </row>
    <row r="1292" spans="1:8" ht="15">
      <c r="A1292" s="12">
        <v>1291</v>
      </c>
      <c r="B1292" s="41" t="s">
        <v>2732</v>
      </c>
      <c r="C1292" s="35" t="s">
        <v>2733</v>
      </c>
      <c r="D1292" s="35" t="s">
        <v>543</v>
      </c>
      <c r="E1292" s="35" t="s">
        <v>18</v>
      </c>
      <c r="F1292" s="38" t="s">
        <v>2316</v>
      </c>
      <c r="G1292" s="40">
        <v>17114</v>
      </c>
      <c r="H1292" s="11">
        <v>2</v>
      </c>
    </row>
    <row r="1293" spans="1:8" ht="15">
      <c r="A1293" s="12">
        <v>1292</v>
      </c>
      <c r="B1293" s="41" t="s">
        <v>2734</v>
      </c>
      <c r="C1293" s="35" t="s">
        <v>2735</v>
      </c>
      <c r="D1293" s="35" t="s">
        <v>136</v>
      </c>
      <c r="E1293" s="35" t="s">
        <v>68</v>
      </c>
      <c r="F1293" s="38" t="s">
        <v>2316</v>
      </c>
      <c r="G1293" s="40">
        <v>18064</v>
      </c>
      <c r="H1293" s="11">
        <v>0</v>
      </c>
    </row>
    <row r="1294" spans="1:8" ht="15">
      <c r="A1294" s="12">
        <v>1293</v>
      </c>
      <c r="B1294" s="41" t="s">
        <v>2736</v>
      </c>
      <c r="C1294" s="35" t="s">
        <v>2737</v>
      </c>
      <c r="D1294" s="35" t="s">
        <v>136</v>
      </c>
      <c r="E1294" s="35" t="s">
        <v>68</v>
      </c>
      <c r="F1294" s="38" t="s">
        <v>2316</v>
      </c>
      <c r="G1294" s="40">
        <v>17877</v>
      </c>
      <c r="H1294" s="11">
        <v>0</v>
      </c>
    </row>
    <row r="1295" spans="1:8" ht="15">
      <c r="A1295" s="12">
        <v>1294</v>
      </c>
      <c r="B1295" s="41" t="s">
        <v>2738</v>
      </c>
      <c r="C1295" s="35" t="s">
        <v>2739</v>
      </c>
      <c r="D1295" s="35" t="s">
        <v>247</v>
      </c>
      <c r="E1295" s="35" t="s">
        <v>826</v>
      </c>
      <c r="F1295" s="38" t="s">
        <v>2316</v>
      </c>
      <c r="G1295" s="40">
        <v>17938</v>
      </c>
      <c r="H1295" s="11">
        <v>0</v>
      </c>
    </row>
    <row r="1296" spans="1:8" ht="15">
      <c r="A1296" s="12">
        <v>1295</v>
      </c>
      <c r="B1296" s="41" t="s">
        <v>2740</v>
      </c>
      <c r="C1296" s="35" t="s">
        <v>2741</v>
      </c>
      <c r="D1296" s="35" t="s">
        <v>782</v>
      </c>
      <c r="E1296" s="35" t="s">
        <v>18</v>
      </c>
      <c r="F1296" s="38" t="s">
        <v>2316</v>
      </c>
      <c r="G1296" s="40">
        <v>15134</v>
      </c>
      <c r="H1296" s="11">
        <v>8</v>
      </c>
    </row>
    <row r="1297" spans="1:8" ht="15">
      <c r="A1297" s="12">
        <v>1296</v>
      </c>
      <c r="B1297" s="41" t="s">
        <v>2742</v>
      </c>
      <c r="C1297" s="35" t="s">
        <v>2743</v>
      </c>
      <c r="D1297" s="35" t="s">
        <v>40</v>
      </c>
      <c r="E1297" s="35" t="s">
        <v>826</v>
      </c>
      <c r="F1297" s="38" t="s">
        <v>2316</v>
      </c>
      <c r="G1297" s="40">
        <v>18016</v>
      </c>
      <c r="H1297" s="11">
        <v>0</v>
      </c>
    </row>
    <row r="1298" spans="1:8" ht="15">
      <c r="A1298" s="12">
        <v>1297</v>
      </c>
      <c r="B1298" s="41" t="s">
        <v>2744</v>
      </c>
      <c r="C1298" s="35" t="s">
        <v>2745</v>
      </c>
      <c r="D1298" s="35" t="s">
        <v>40</v>
      </c>
      <c r="E1298" s="35" t="s">
        <v>886</v>
      </c>
      <c r="F1298" s="38" t="s">
        <v>2316</v>
      </c>
      <c r="G1298" s="40">
        <v>17971</v>
      </c>
      <c r="H1298" s="11">
        <v>0</v>
      </c>
    </row>
    <row r="1299" spans="1:8" ht="15">
      <c r="A1299" s="12">
        <v>1298</v>
      </c>
      <c r="B1299" s="41" t="s">
        <v>2746</v>
      </c>
      <c r="C1299" s="35" t="s">
        <v>2747</v>
      </c>
      <c r="D1299" s="35" t="s">
        <v>431</v>
      </c>
      <c r="E1299" s="35" t="s">
        <v>18</v>
      </c>
      <c r="F1299" s="38" t="s">
        <v>2316</v>
      </c>
      <c r="G1299" s="40">
        <v>16714</v>
      </c>
      <c r="H1299" s="11">
        <v>3</v>
      </c>
    </row>
    <row r="1300" spans="1:8" ht="15">
      <c r="A1300" s="12">
        <v>1299</v>
      </c>
      <c r="B1300" s="41" t="s">
        <v>2748</v>
      </c>
      <c r="C1300" s="35" t="s">
        <v>2749</v>
      </c>
      <c r="D1300" s="35" t="s">
        <v>284</v>
      </c>
      <c r="E1300" s="35" t="s">
        <v>68</v>
      </c>
      <c r="F1300" s="38" t="s">
        <v>2316</v>
      </c>
      <c r="G1300" s="40">
        <v>17035</v>
      </c>
      <c r="H1300" s="11">
        <v>2</v>
      </c>
    </row>
    <row r="1301" spans="1:8" ht="15">
      <c r="A1301" s="12">
        <v>1300</v>
      </c>
      <c r="B1301" s="41" t="s">
        <v>2750</v>
      </c>
      <c r="C1301" s="35" t="s">
        <v>2751</v>
      </c>
      <c r="D1301" s="35" t="s">
        <v>284</v>
      </c>
      <c r="E1301" s="35" t="s">
        <v>68</v>
      </c>
      <c r="F1301" s="38" t="s">
        <v>2316</v>
      </c>
      <c r="G1301" s="40">
        <v>17729</v>
      </c>
      <c r="H1301" s="11">
        <v>0</v>
      </c>
    </row>
    <row r="1302" spans="1:8" ht="15">
      <c r="A1302" s="12">
        <v>1301</v>
      </c>
      <c r="B1302" s="41" t="s">
        <v>2752</v>
      </c>
      <c r="C1302" s="35" t="s">
        <v>2753</v>
      </c>
      <c r="D1302" s="35" t="s">
        <v>50</v>
      </c>
      <c r="E1302" s="35" t="s">
        <v>10</v>
      </c>
      <c r="F1302" s="38" t="s">
        <v>2316</v>
      </c>
      <c r="G1302" s="40">
        <v>17696</v>
      </c>
      <c r="H1302" s="11">
        <v>1</v>
      </c>
    </row>
    <row r="1303" spans="1:8" ht="15">
      <c r="A1303" s="12">
        <v>1302</v>
      </c>
      <c r="B1303" s="41" t="s">
        <v>2754</v>
      </c>
      <c r="C1303" s="35" t="s">
        <v>2755</v>
      </c>
      <c r="D1303" s="35" t="s">
        <v>133</v>
      </c>
      <c r="E1303" s="35" t="s">
        <v>21</v>
      </c>
      <c r="F1303" s="38" t="s">
        <v>2316</v>
      </c>
      <c r="G1303" s="40">
        <v>17796</v>
      </c>
      <c r="H1303" s="11">
        <v>0</v>
      </c>
    </row>
    <row r="1304" spans="1:8" ht="15">
      <c r="A1304" s="12">
        <v>1303</v>
      </c>
      <c r="B1304" s="41" t="s">
        <v>2756</v>
      </c>
      <c r="C1304" s="35" t="s">
        <v>2757</v>
      </c>
      <c r="D1304" s="35" t="s">
        <v>307</v>
      </c>
      <c r="E1304" s="35" t="s">
        <v>18</v>
      </c>
      <c r="F1304" s="38" t="s">
        <v>2316</v>
      </c>
      <c r="G1304" s="40">
        <v>14524</v>
      </c>
      <c r="H1304" s="11">
        <v>9</v>
      </c>
    </row>
    <row r="1305" spans="1:8" ht="15">
      <c r="A1305" s="12">
        <v>1304</v>
      </c>
      <c r="B1305" s="41" t="s">
        <v>2758</v>
      </c>
      <c r="C1305" s="35" t="s">
        <v>2759</v>
      </c>
      <c r="D1305" s="35" t="s">
        <v>307</v>
      </c>
      <c r="E1305" s="35" t="s">
        <v>10</v>
      </c>
      <c r="F1305" s="38" t="s">
        <v>2316</v>
      </c>
      <c r="G1305" s="40">
        <v>16721</v>
      </c>
      <c r="H1305" s="11">
        <v>3</v>
      </c>
    </row>
    <row r="1306" spans="1:8" ht="15">
      <c r="A1306" s="12">
        <v>1305</v>
      </c>
      <c r="B1306" s="41" t="s">
        <v>2760</v>
      </c>
      <c r="C1306" s="35" t="s">
        <v>2761</v>
      </c>
      <c r="D1306" s="35" t="s">
        <v>15</v>
      </c>
      <c r="E1306" s="35" t="s">
        <v>18</v>
      </c>
      <c r="F1306" s="38" t="s">
        <v>2316</v>
      </c>
      <c r="G1306" s="40">
        <v>16956</v>
      </c>
      <c r="H1306" s="11">
        <v>3</v>
      </c>
    </row>
    <row r="1307" spans="1:8" ht="15">
      <c r="A1307" s="12">
        <v>1306</v>
      </c>
      <c r="B1307" s="41" t="s">
        <v>2762</v>
      </c>
      <c r="C1307" s="35" t="s">
        <v>2763</v>
      </c>
      <c r="D1307" s="35" t="s">
        <v>615</v>
      </c>
      <c r="E1307" s="35" t="s">
        <v>18</v>
      </c>
      <c r="F1307" s="38" t="s">
        <v>2316</v>
      </c>
      <c r="G1307" s="40">
        <v>17697</v>
      </c>
      <c r="H1307" s="11">
        <v>1</v>
      </c>
    </row>
    <row r="1308" spans="1:8" ht="15">
      <c r="A1308" s="120">
        <v>1307</v>
      </c>
      <c r="B1308" s="12" t="s">
        <v>2801</v>
      </c>
      <c r="C1308" s="121" t="s">
        <v>2802</v>
      </c>
      <c r="D1308" s="121" t="s">
        <v>2803</v>
      </c>
      <c r="E1308" s="121" t="s">
        <v>10</v>
      </c>
      <c r="F1308" s="122" t="s">
        <v>2316</v>
      </c>
      <c r="G1308" s="123">
        <v>17252</v>
      </c>
      <c r="H1308" s="12">
        <v>2</v>
      </c>
    </row>
  </sheetData>
  <sheetProtection/>
  <autoFilter ref="A1:H1308"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9"/>
  <dimension ref="A1:O62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5.57421875" style="0" bestFit="1" customWidth="1"/>
    <col min="2" max="2" width="26.421875" style="0" bestFit="1" customWidth="1"/>
    <col min="4" max="4" width="26.140625" style="0" bestFit="1" customWidth="1"/>
    <col min="5" max="5" width="4.7109375" style="0" customWidth="1"/>
  </cols>
  <sheetData>
    <row r="1" spans="1:15" ht="16.5" thickBot="1">
      <c r="A1" s="179" t="s">
        <v>2764</v>
      </c>
      <c r="B1" s="180"/>
      <c r="C1" s="180"/>
      <c r="D1" s="180"/>
      <c r="E1" s="180"/>
      <c r="F1" s="180"/>
      <c r="G1" s="180"/>
      <c r="H1" s="180"/>
      <c r="I1" s="180"/>
      <c r="J1" s="180"/>
      <c r="K1" s="181"/>
      <c r="L1" s="219" t="s">
        <v>2765</v>
      </c>
      <c r="M1" s="220"/>
      <c r="N1" s="221" t="s">
        <v>2787</v>
      </c>
      <c r="O1" s="222"/>
    </row>
    <row r="2" spans="1:15" ht="16.5" thickBot="1">
      <c r="A2" s="182"/>
      <c r="B2" s="183"/>
      <c r="C2" s="183"/>
      <c r="D2" s="183"/>
      <c r="E2" s="183"/>
      <c r="F2" s="183"/>
      <c r="G2" s="183"/>
      <c r="H2" s="183"/>
      <c r="I2" s="183"/>
      <c r="J2" s="183"/>
      <c r="K2" s="184"/>
      <c r="L2" s="219" t="s">
        <v>2767</v>
      </c>
      <c r="M2" s="220"/>
      <c r="N2" s="223">
        <v>41579</v>
      </c>
      <c r="O2" s="224"/>
    </row>
    <row r="3" spans="1:15" ht="16.5" thickBot="1">
      <c r="A3" s="182"/>
      <c r="B3" s="183"/>
      <c r="C3" s="183"/>
      <c r="D3" s="183"/>
      <c r="E3" s="183"/>
      <c r="F3" s="183"/>
      <c r="G3" s="183"/>
      <c r="H3" s="183"/>
      <c r="I3" s="183"/>
      <c r="J3" s="183"/>
      <c r="K3" s="184"/>
      <c r="L3" s="219" t="s">
        <v>2768</v>
      </c>
      <c r="M3" s="220"/>
      <c r="N3" s="223">
        <v>41581</v>
      </c>
      <c r="O3" s="224"/>
    </row>
    <row r="4" spans="1:15" ht="16.5" thickBot="1">
      <c r="A4" s="189" t="s">
        <v>2798</v>
      </c>
      <c r="B4" s="190"/>
      <c r="C4" s="190"/>
      <c r="D4" s="190"/>
      <c r="E4" s="190"/>
      <c r="F4" s="190"/>
      <c r="G4" s="190"/>
      <c r="H4" s="190"/>
      <c r="I4" s="190"/>
      <c r="J4" s="190"/>
      <c r="K4" s="191"/>
      <c r="L4" s="219" t="s">
        <v>2769</v>
      </c>
      <c r="M4" s="220"/>
      <c r="N4" s="200"/>
      <c r="O4" s="200"/>
    </row>
    <row r="5" spans="1:15" ht="16.5" thickBot="1">
      <c r="A5" s="192"/>
      <c r="B5" s="193"/>
      <c r="C5" s="193"/>
      <c r="D5" s="193"/>
      <c r="E5" s="193"/>
      <c r="F5" s="193"/>
      <c r="G5" s="193"/>
      <c r="H5" s="193"/>
      <c r="I5" s="193"/>
      <c r="J5" s="193"/>
      <c r="K5" s="194"/>
      <c r="L5" s="225" t="s">
        <v>2770</v>
      </c>
      <c r="M5" s="226"/>
      <c r="N5" s="227" t="s">
        <v>2771</v>
      </c>
      <c r="O5" s="228"/>
    </row>
    <row r="6" spans="1:15" ht="15.75">
      <c r="A6" s="229"/>
      <c r="B6" s="230"/>
      <c r="C6" s="230"/>
      <c r="D6" s="230"/>
      <c r="E6" s="231"/>
      <c r="F6" s="229" t="s">
        <v>2766</v>
      </c>
      <c r="G6" s="230"/>
      <c r="H6" s="231"/>
      <c r="I6" s="229" t="s">
        <v>2786</v>
      </c>
      <c r="J6" s="230"/>
      <c r="K6" s="231"/>
      <c r="L6" s="229" t="s">
        <v>2783</v>
      </c>
      <c r="M6" s="230"/>
      <c r="N6" s="231"/>
      <c r="O6" s="232" t="s">
        <v>2788</v>
      </c>
    </row>
    <row r="7" spans="1:15" ht="21.75" customHeight="1">
      <c r="A7" s="49" t="s">
        <v>2772</v>
      </c>
      <c r="B7" s="49" t="s">
        <v>2773</v>
      </c>
      <c r="C7" s="49" t="s">
        <v>2789</v>
      </c>
      <c r="D7" s="49" t="s">
        <v>2775</v>
      </c>
      <c r="E7" s="84" t="s">
        <v>2776</v>
      </c>
      <c r="F7" s="17" t="s">
        <v>2780</v>
      </c>
      <c r="G7" s="53" t="s">
        <v>2778</v>
      </c>
      <c r="H7" s="18" t="s">
        <v>2781</v>
      </c>
      <c r="I7" s="17" t="s">
        <v>2780</v>
      </c>
      <c r="J7" s="53" t="s">
        <v>2778</v>
      </c>
      <c r="K7" s="18" t="s">
        <v>2781</v>
      </c>
      <c r="L7" s="17" t="s">
        <v>2780</v>
      </c>
      <c r="M7" s="53" t="s">
        <v>2778</v>
      </c>
      <c r="N7" s="18" t="s">
        <v>2781</v>
      </c>
      <c r="O7" s="233"/>
    </row>
    <row r="8" spans="1:15" ht="15.75">
      <c r="A8" s="19">
        <v>1</v>
      </c>
      <c r="B8" s="85" t="str">
        <f>IF(C8&lt;&gt;"",VLOOKUP($C8,'Elenco giocatori'!$B$2:$H$1308,3,FALSE),"")</f>
        <v>Club Black Panthers</v>
      </c>
      <c r="C8" s="92" t="s">
        <v>117</v>
      </c>
      <c r="D8" s="91" t="s">
        <v>118</v>
      </c>
      <c r="E8" s="92" t="s">
        <v>33</v>
      </c>
      <c r="F8" s="12">
        <v>1307</v>
      </c>
      <c r="G8" s="22">
        <v>6</v>
      </c>
      <c r="H8" s="87">
        <f aca="true" t="shared" si="0" ref="H8:H39">IF(F8&lt;&gt;0,F8/G8,0)</f>
        <v>217.83333333333334</v>
      </c>
      <c r="I8" s="88">
        <v>1353</v>
      </c>
      <c r="J8" s="22">
        <v>6</v>
      </c>
      <c r="K8" s="89">
        <f aca="true" t="shared" si="1" ref="K8:K39">IF(I8&gt;0,I8/J8,0)</f>
        <v>225.5</v>
      </c>
      <c r="L8" s="90">
        <v>1341</v>
      </c>
      <c r="M8" s="22">
        <v>6</v>
      </c>
      <c r="N8" s="89">
        <f aca="true" t="shared" si="2" ref="N8:N39">+IF(L8&gt;0,L8/M8,0)</f>
        <v>223.5</v>
      </c>
      <c r="O8" s="90">
        <f aca="true" t="shared" si="3" ref="O8:O39">F8+I8+L8</f>
        <v>4001</v>
      </c>
    </row>
    <row r="9" spans="1:15" ht="15.75">
      <c r="A9" s="19">
        <f>+A8+1</f>
        <v>2</v>
      </c>
      <c r="B9" s="91" t="str">
        <f>IF(C9&lt;&gt;"",VLOOKUP($C9,'Elenco giocatori'!$B$2:$H$1308,3,FALSE),"")</f>
        <v>Club Black Panthers</v>
      </c>
      <c r="C9" s="24" t="s">
        <v>791</v>
      </c>
      <c r="D9" s="86" t="s">
        <v>792</v>
      </c>
      <c r="E9" s="24" t="s">
        <v>33</v>
      </c>
      <c r="F9" s="24">
        <v>1243</v>
      </c>
      <c r="G9" s="22">
        <v>6</v>
      </c>
      <c r="H9" s="87">
        <f t="shared" si="0"/>
        <v>207.16666666666666</v>
      </c>
      <c r="I9" s="88">
        <v>1206</v>
      </c>
      <c r="J9" s="22">
        <v>6</v>
      </c>
      <c r="K9" s="89">
        <f t="shared" si="1"/>
        <v>201</v>
      </c>
      <c r="L9" s="90">
        <v>1231</v>
      </c>
      <c r="M9" s="22">
        <v>6</v>
      </c>
      <c r="N9" s="89">
        <f t="shared" si="2"/>
        <v>205.16666666666666</v>
      </c>
      <c r="O9" s="90">
        <f t="shared" si="3"/>
        <v>3680</v>
      </c>
    </row>
    <row r="10" spans="1:15" ht="15.75">
      <c r="A10" s="25">
        <f aca="true" t="shared" si="4" ref="A10:A62">+A9+1</f>
        <v>3</v>
      </c>
      <c r="B10" s="93" t="str">
        <f>IF(C10&lt;&gt;"",VLOOKUP($C10,'Elenco giocatori'!$B$2:$H$1308,3,FALSE),"")</f>
        <v>A.S.B. Tricolore</v>
      </c>
      <c r="C10" s="94" t="s">
        <v>474</v>
      </c>
      <c r="D10" s="93" t="s">
        <v>475</v>
      </c>
      <c r="E10" s="92" t="s">
        <v>33</v>
      </c>
      <c r="F10" s="12">
        <v>1258</v>
      </c>
      <c r="G10" s="22">
        <v>6</v>
      </c>
      <c r="H10" s="87">
        <f t="shared" si="0"/>
        <v>209.66666666666666</v>
      </c>
      <c r="I10" s="95">
        <v>1206</v>
      </c>
      <c r="J10" s="22">
        <v>6</v>
      </c>
      <c r="K10" s="89">
        <f t="shared" si="1"/>
        <v>201</v>
      </c>
      <c r="L10" s="96">
        <v>1215</v>
      </c>
      <c r="M10" s="26">
        <v>6</v>
      </c>
      <c r="N10" s="89">
        <f t="shared" si="2"/>
        <v>202.5</v>
      </c>
      <c r="O10" s="90">
        <f t="shared" si="3"/>
        <v>3679</v>
      </c>
    </row>
    <row r="11" spans="1:15" ht="15.75">
      <c r="A11" s="19">
        <f t="shared" si="4"/>
        <v>4</v>
      </c>
      <c r="B11" s="91" t="str">
        <f>IF(C11&lt;&gt;"",VLOOKUP($C11,'Elenco giocatori'!$B$2:$H$1308,3,FALSE),"")</f>
        <v>A.S. Cobra Bowling 1963 Mi</v>
      </c>
      <c r="C11" s="92" t="s">
        <v>1374</v>
      </c>
      <c r="D11" s="91" t="s">
        <v>1375</v>
      </c>
      <c r="E11" s="92" t="s">
        <v>33</v>
      </c>
      <c r="F11" s="12">
        <v>1281</v>
      </c>
      <c r="G11" s="22">
        <v>6</v>
      </c>
      <c r="H11" s="87">
        <f t="shared" si="0"/>
        <v>213.5</v>
      </c>
      <c r="I11" s="88">
        <v>1105</v>
      </c>
      <c r="J11" s="22">
        <v>6</v>
      </c>
      <c r="K11" s="89">
        <f t="shared" si="1"/>
        <v>184.16666666666666</v>
      </c>
      <c r="L11" s="90">
        <v>1283</v>
      </c>
      <c r="M11" s="22">
        <v>6</v>
      </c>
      <c r="N11" s="89">
        <f t="shared" si="2"/>
        <v>213.83333333333334</v>
      </c>
      <c r="O11" s="90">
        <f t="shared" si="3"/>
        <v>3669</v>
      </c>
    </row>
    <row r="12" spans="1:15" ht="15.75">
      <c r="A12" s="19">
        <f t="shared" si="4"/>
        <v>5</v>
      </c>
      <c r="B12" s="91" t="str">
        <f>IF(C12&lt;&gt;"",VLOOKUP($C12,'Elenco giocatori'!$B$2:$H$1308,3,FALSE),"")</f>
        <v>Galeone</v>
      </c>
      <c r="C12" s="24" t="s">
        <v>466</v>
      </c>
      <c r="D12" s="86" t="s">
        <v>467</v>
      </c>
      <c r="E12" s="24" t="s">
        <v>33</v>
      </c>
      <c r="F12" s="24">
        <v>1214</v>
      </c>
      <c r="G12" s="22">
        <v>6</v>
      </c>
      <c r="H12" s="87">
        <f t="shared" si="0"/>
        <v>202.33333333333334</v>
      </c>
      <c r="I12" s="97">
        <v>1237</v>
      </c>
      <c r="J12" s="22">
        <v>6</v>
      </c>
      <c r="K12" s="89">
        <f t="shared" si="1"/>
        <v>206.16666666666666</v>
      </c>
      <c r="L12" s="90">
        <v>1208</v>
      </c>
      <c r="M12" s="22">
        <v>6</v>
      </c>
      <c r="N12" s="89">
        <f t="shared" si="2"/>
        <v>201.33333333333334</v>
      </c>
      <c r="O12" s="90">
        <f t="shared" si="3"/>
        <v>3659</v>
      </c>
    </row>
    <row r="13" spans="1:15" ht="16.5" thickBot="1">
      <c r="A13" s="154">
        <f t="shared" si="4"/>
        <v>6</v>
      </c>
      <c r="B13" s="155" t="str">
        <f>IF(C13&lt;&gt;"",VLOOKUP($C13,'Elenco giocatori'!$B$2:$H$1308,3,FALSE),"")</f>
        <v>A.S. 2001</v>
      </c>
      <c r="C13" s="156" t="s">
        <v>147</v>
      </c>
      <c r="D13" s="157" t="s">
        <v>148</v>
      </c>
      <c r="E13" s="156" t="s">
        <v>10</v>
      </c>
      <c r="F13" s="156">
        <v>1350</v>
      </c>
      <c r="G13" s="158">
        <v>6</v>
      </c>
      <c r="H13" s="159">
        <f t="shared" si="0"/>
        <v>225</v>
      </c>
      <c r="I13" s="160">
        <v>1070</v>
      </c>
      <c r="J13" s="158">
        <v>6</v>
      </c>
      <c r="K13" s="159">
        <f t="shared" si="1"/>
        <v>178.33333333333334</v>
      </c>
      <c r="L13" s="160">
        <v>1232</v>
      </c>
      <c r="M13" s="158">
        <v>6</v>
      </c>
      <c r="N13" s="159">
        <f t="shared" si="2"/>
        <v>205.33333333333334</v>
      </c>
      <c r="O13" s="160">
        <f t="shared" si="3"/>
        <v>3652</v>
      </c>
    </row>
    <row r="14" spans="1:15" ht="16.5" thickTop="1">
      <c r="A14" s="27">
        <f t="shared" si="4"/>
        <v>7</v>
      </c>
      <c r="B14" s="98" t="str">
        <f>IF(C14&lt;&gt;"",VLOOKUP($C14,'Elenco giocatori'!$B$2:$H$1308,3,FALSE),"")</f>
        <v>A.S. 2001</v>
      </c>
      <c r="C14" s="31" t="s">
        <v>468</v>
      </c>
      <c r="D14" s="103" t="s">
        <v>469</v>
      </c>
      <c r="E14" s="31" t="s">
        <v>10</v>
      </c>
      <c r="F14" s="31">
        <v>1241</v>
      </c>
      <c r="G14" s="30">
        <v>6</v>
      </c>
      <c r="H14" s="101">
        <f t="shared" si="0"/>
        <v>206.83333333333334</v>
      </c>
      <c r="I14" s="100">
        <v>1229</v>
      </c>
      <c r="J14" s="30">
        <v>6</v>
      </c>
      <c r="K14" s="101">
        <f t="shared" si="1"/>
        <v>204.83333333333334</v>
      </c>
      <c r="L14" s="100">
        <v>1141</v>
      </c>
      <c r="M14" s="30">
        <v>6</v>
      </c>
      <c r="N14" s="101">
        <f t="shared" si="2"/>
        <v>190.16666666666666</v>
      </c>
      <c r="O14" s="100">
        <f t="shared" si="3"/>
        <v>3611</v>
      </c>
    </row>
    <row r="15" spans="1:15" ht="15.75">
      <c r="A15" s="33">
        <f t="shared" si="4"/>
        <v>8</v>
      </c>
      <c r="B15" s="98" t="str">
        <f>IF(C15&lt;&gt;"",VLOOKUP($C15,'Elenco giocatori'!$B$2:$H$1308,3,FALSE),"")</f>
        <v>A.S.D. Bowl.Portogruaro Tigers</v>
      </c>
      <c r="C15" s="99" t="s">
        <v>85</v>
      </c>
      <c r="D15" s="98" t="s">
        <v>86</v>
      </c>
      <c r="E15" s="99" t="s">
        <v>33</v>
      </c>
      <c r="F15" s="12">
        <v>1105</v>
      </c>
      <c r="G15" s="22">
        <v>6</v>
      </c>
      <c r="H15" s="89">
        <f t="shared" si="0"/>
        <v>184.16666666666666</v>
      </c>
      <c r="I15" s="100">
        <v>1266</v>
      </c>
      <c r="J15" s="22">
        <v>6</v>
      </c>
      <c r="K15" s="89">
        <f t="shared" si="1"/>
        <v>211</v>
      </c>
      <c r="L15" s="100">
        <v>1225</v>
      </c>
      <c r="M15" s="30">
        <v>6</v>
      </c>
      <c r="N15" s="89">
        <f t="shared" si="2"/>
        <v>204.16666666666666</v>
      </c>
      <c r="O15" s="90">
        <f t="shared" si="3"/>
        <v>3596</v>
      </c>
    </row>
    <row r="16" spans="1:15" ht="15.75">
      <c r="A16" s="33">
        <f t="shared" si="4"/>
        <v>9</v>
      </c>
      <c r="B16" s="98" t="str">
        <f>IF(C16&lt;&gt;"",VLOOKUP($C16,'Elenco giocatori'!$B$2:$H$1308,3,FALSE),"")</f>
        <v>A.S. The Monsters</v>
      </c>
      <c r="C16" s="31" t="s">
        <v>321</v>
      </c>
      <c r="D16" s="107" t="s">
        <v>322</v>
      </c>
      <c r="E16" s="31" t="s">
        <v>33</v>
      </c>
      <c r="F16" s="12">
        <v>1212</v>
      </c>
      <c r="G16" s="22">
        <v>6</v>
      </c>
      <c r="H16" s="89">
        <f t="shared" si="0"/>
        <v>202</v>
      </c>
      <c r="I16" s="100">
        <v>1210</v>
      </c>
      <c r="J16" s="22">
        <v>6</v>
      </c>
      <c r="K16" s="89">
        <f t="shared" si="1"/>
        <v>201.66666666666666</v>
      </c>
      <c r="L16" s="100">
        <v>1167</v>
      </c>
      <c r="M16" s="30">
        <v>6</v>
      </c>
      <c r="N16" s="89">
        <f t="shared" si="2"/>
        <v>194.5</v>
      </c>
      <c r="O16" s="90">
        <f t="shared" si="3"/>
        <v>3589</v>
      </c>
    </row>
    <row r="17" spans="1:15" ht="15.75">
      <c r="A17" s="33">
        <f t="shared" si="4"/>
        <v>10</v>
      </c>
      <c r="B17" s="102" t="str">
        <f>IF(C17&lt;&gt;"",VLOOKUP($C17,'Elenco giocatori'!$B$2:$H$1308,3,FALSE),"")</f>
        <v>Mistral Napoli</v>
      </c>
      <c r="C17" s="99" t="s">
        <v>276</v>
      </c>
      <c r="D17" s="98" t="s">
        <v>277</v>
      </c>
      <c r="E17" s="99" t="s">
        <v>33</v>
      </c>
      <c r="F17" s="12">
        <v>1212</v>
      </c>
      <c r="G17" s="22">
        <v>6</v>
      </c>
      <c r="H17" s="89">
        <f t="shared" si="0"/>
        <v>202</v>
      </c>
      <c r="I17" s="100">
        <v>1149</v>
      </c>
      <c r="J17" s="22">
        <v>6</v>
      </c>
      <c r="K17" s="89">
        <f t="shared" si="1"/>
        <v>191.5</v>
      </c>
      <c r="L17" s="100">
        <v>1213</v>
      </c>
      <c r="M17" s="30">
        <v>6</v>
      </c>
      <c r="N17" s="89">
        <f t="shared" si="2"/>
        <v>202.16666666666666</v>
      </c>
      <c r="O17" s="90">
        <f t="shared" si="3"/>
        <v>3574</v>
      </c>
    </row>
    <row r="18" spans="1:15" ht="15.75">
      <c r="A18" s="33">
        <f t="shared" si="4"/>
        <v>11</v>
      </c>
      <c r="B18" s="105" t="str">
        <f>IF(C18&lt;&gt;"",VLOOKUP($C18,'Elenco giocatori'!$B$2:$H$1308,3,FALSE),"")</f>
        <v>B.C. Salerno</v>
      </c>
      <c r="C18" s="31" t="s">
        <v>353</v>
      </c>
      <c r="D18" s="103" t="s">
        <v>354</v>
      </c>
      <c r="E18" s="31" t="s">
        <v>10</v>
      </c>
      <c r="F18" s="24">
        <v>1174</v>
      </c>
      <c r="G18" s="22">
        <v>6</v>
      </c>
      <c r="H18" s="89">
        <f t="shared" si="0"/>
        <v>195.66666666666666</v>
      </c>
      <c r="I18" s="100">
        <v>1183</v>
      </c>
      <c r="J18" s="22">
        <v>6</v>
      </c>
      <c r="K18" s="89">
        <f t="shared" si="1"/>
        <v>197.16666666666666</v>
      </c>
      <c r="L18" s="100">
        <v>1215</v>
      </c>
      <c r="M18" s="30">
        <v>6</v>
      </c>
      <c r="N18" s="89">
        <f t="shared" si="2"/>
        <v>202.5</v>
      </c>
      <c r="O18" s="90">
        <f t="shared" si="3"/>
        <v>3572</v>
      </c>
    </row>
    <row r="19" spans="1:15" ht="15.75">
      <c r="A19" s="33">
        <f t="shared" si="4"/>
        <v>12</v>
      </c>
      <c r="B19" s="98" t="str">
        <f>IF(C19&lt;&gt;"",VLOOKUP($C19,'Elenco giocatori'!$B$2:$H$1308,3,FALSE),"")</f>
        <v>New Bowling e Co</v>
      </c>
      <c r="C19" s="99" t="s">
        <v>293</v>
      </c>
      <c r="D19" s="98" t="s">
        <v>294</v>
      </c>
      <c r="E19" s="99" t="s">
        <v>10</v>
      </c>
      <c r="F19" s="12">
        <v>1178</v>
      </c>
      <c r="G19" s="22">
        <v>6</v>
      </c>
      <c r="H19" s="89">
        <f t="shared" si="0"/>
        <v>196.33333333333334</v>
      </c>
      <c r="I19" s="100">
        <v>1227</v>
      </c>
      <c r="J19" s="22">
        <v>6</v>
      </c>
      <c r="K19" s="89">
        <f t="shared" si="1"/>
        <v>204.5</v>
      </c>
      <c r="L19" s="100">
        <v>1167</v>
      </c>
      <c r="M19" s="30">
        <v>6</v>
      </c>
      <c r="N19" s="89">
        <f t="shared" si="2"/>
        <v>194.5</v>
      </c>
      <c r="O19" s="90">
        <f t="shared" si="3"/>
        <v>3572</v>
      </c>
    </row>
    <row r="20" spans="1:15" ht="15.75">
      <c r="A20" s="33">
        <f t="shared" si="4"/>
        <v>13</v>
      </c>
      <c r="B20" s="98" t="str">
        <f>IF(C20&lt;&gt;"",VLOOKUP($C20,'Elenco giocatori'!$B$2:$H$1308,3,FALSE),"")</f>
        <v>B.C. Salerno</v>
      </c>
      <c r="C20" s="99" t="s">
        <v>351</v>
      </c>
      <c r="D20" s="98" t="s">
        <v>352</v>
      </c>
      <c r="E20" s="99" t="s">
        <v>33</v>
      </c>
      <c r="F20" s="12">
        <v>1242</v>
      </c>
      <c r="G20" s="22">
        <v>6</v>
      </c>
      <c r="H20" s="89">
        <f t="shared" si="0"/>
        <v>207</v>
      </c>
      <c r="I20" s="100">
        <v>1135</v>
      </c>
      <c r="J20" s="22">
        <v>6</v>
      </c>
      <c r="K20" s="89">
        <f t="shared" si="1"/>
        <v>189.16666666666666</v>
      </c>
      <c r="L20" s="100">
        <v>1188</v>
      </c>
      <c r="M20" s="30">
        <v>6</v>
      </c>
      <c r="N20" s="89">
        <f t="shared" si="2"/>
        <v>198</v>
      </c>
      <c r="O20" s="90">
        <f t="shared" si="3"/>
        <v>3565</v>
      </c>
    </row>
    <row r="21" spans="1:15" ht="15.75">
      <c r="A21" s="33">
        <f t="shared" si="4"/>
        <v>14</v>
      </c>
      <c r="B21" s="98" t="str">
        <f>IF(C21&lt;&gt;"",VLOOKUP($C21,'Elenco giocatori'!$B$2:$H$1308,3,FALSE),"")</f>
        <v>A.S. Xteam Alessandria</v>
      </c>
      <c r="C21" s="99" t="s">
        <v>371</v>
      </c>
      <c r="D21" s="98" t="s">
        <v>372</v>
      </c>
      <c r="E21" s="99" t="s">
        <v>10</v>
      </c>
      <c r="F21" s="12">
        <v>1269</v>
      </c>
      <c r="G21" s="22">
        <v>6</v>
      </c>
      <c r="H21" s="89">
        <f t="shared" si="0"/>
        <v>211.5</v>
      </c>
      <c r="I21" s="100">
        <v>1176</v>
      </c>
      <c r="J21" s="22">
        <v>6</v>
      </c>
      <c r="K21" s="89">
        <f t="shared" si="1"/>
        <v>196</v>
      </c>
      <c r="L21" s="100">
        <v>1085</v>
      </c>
      <c r="M21" s="30">
        <v>6</v>
      </c>
      <c r="N21" s="89">
        <f t="shared" si="2"/>
        <v>180.83333333333334</v>
      </c>
      <c r="O21" s="90">
        <f t="shared" si="3"/>
        <v>3530</v>
      </c>
    </row>
    <row r="22" spans="1:15" ht="15.75">
      <c r="A22" s="33">
        <f t="shared" si="4"/>
        <v>15</v>
      </c>
      <c r="B22" s="106" t="str">
        <f>IF(C22&lt;&gt;"",VLOOKUP($C22,'Elenco giocatori'!$B$2:$H$1308,3,FALSE),"")</f>
        <v>Team Castelfranco Veneto</v>
      </c>
      <c r="C22" s="99" t="s">
        <v>407</v>
      </c>
      <c r="D22" s="98" t="s">
        <v>408</v>
      </c>
      <c r="E22" s="99" t="s">
        <v>33</v>
      </c>
      <c r="F22" s="12">
        <v>1184</v>
      </c>
      <c r="G22" s="22">
        <v>6</v>
      </c>
      <c r="H22" s="89">
        <f t="shared" si="0"/>
        <v>197.33333333333334</v>
      </c>
      <c r="I22" s="100">
        <v>1164</v>
      </c>
      <c r="J22" s="22">
        <v>6</v>
      </c>
      <c r="K22" s="89">
        <f t="shared" si="1"/>
        <v>194</v>
      </c>
      <c r="L22" s="100">
        <v>1167</v>
      </c>
      <c r="M22" s="30">
        <v>6</v>
      </c>
      <c r="N22" s="89">
        <f t="shared" si="2"/>
        <v>194.5</v>
      </c>
      <c r="O22" s="90">
        <f t="shared" si="3"/>
        <v>3515</v>
      </c>
    </row>
    <row r="23" spans="1:15" ht="15.75">
      <c r="A23" s="33">
        <f t="shared" si="4"/>
        <v>16</v>
      </c>
      <c r="B23" s="98" t="str">
        <f>IF(C23&lt;&gt;"",VLOOKUP($C23,'Elenco giocatori'!$B$2:$H$1308,3,FALSE),"")</f>
        <v>X - Centric</v>
      </c>
      <c r="C23" s="99" t="s">
        <v>189</v>
      </c>
      <c r="D23" s="98" t="s">
        <v>190</v>
      </c>
      <c r="E23" s="99" t="s">
        <v>10</v>
      </c>
      <c r="F23" s="12">
        <v>1194</v>
      </c>
      <c r="G23" s="22">
        <v>6</v>
      </c>
      <c r="H23" s="89">
        <f t="shared" si="0"/>
        <v>199</v>
      </c>
      <c r="I23" s="100">
        <v>1136</v>
      </c>
      <c r="J23" s="22">
        <v>6</v>
      </c>
      <c r="K23" s="89">
        <f t="shared" si="1"/>
        <v>189.33333333333334</v>
      </c>
      <c r="L23" s="100">
        <v>1182</v>
      </c>
      <c r="M23" s="30">
        <v>6</v>
      </c>
      <c r="N23" s="89">
        <f t="shared" si="2"/>
        <v>197</v>
      </c>
      <c r="O23" s="90">
        <f t="shared" si="3"/>
        <v>3512</v>
      </c>
    </row>
    <row r="24" spans="1:15" ht="15.75">
      <c r="A24" s="33">
        <f t="shared" si="4"/>
        <v>17</v>
      </c>
      <c r="B24" s="98" t="str">
        <f>IF(C24&lt;&gt;"",VLOOKUP($C24,'Elenco giocatori'!$B$2:$H$1308,3,FALSE),"")</f>
        <v>A.S.B. Thunder Team</v>
      </c>
      <c r="C24" s="99" t="s">
        <v>102</v>
      </c>
      <c r="D24" s="98" t="s">
        <v>103</v>
      </c>
      <c r="E24" s="99" t="s">
        <v>33</v>
      </c>
      <c r="F24" s="12">
        <v>1076</v>
      </c>
      <c r="G24" s="22">
        <v>6</v>
      </c>
      <c r="H24" s="89">
        <f t="shared" si="0"/>
        <v>179.33333333333334</v>
      </c>
      <c r="I24" s="100">
        <v>1272</v>
      </c>
      <c r="J24" s="22">
        <v>6</v>
      </c>
      <c r="K24" s="89">
        <f t="shared" si="1"/>
        <v>212</v>
      </c>
      <c r="L24" s="100">
        <v>1159</v>
      </c>
      <c r="M24" s="30">
        <v>6</v>
      </c>
      <c r="N24" s="89">
        <f t="shared" si="2"/>
        <v>193.16666666666666</v>
      </c>
      <c r="O24" s="90">
        <f t="shared" si="3"/>
        <v>3507</v>
      </c>
    </row>
    <row r="25" spans="1:15" ht="15.75">
      <c r="A25" s="33">
        <f t="shared" si="4"/>
        <v>18</v>
      </c>
      <c r="B25" s="98" t="str">
        <f>IF(C25&lt;&gt;"",VLOOKUP($C25,'Elenco giocatori'!$B$2:$H$1308,3,FALSE),"")</f>
        <v>Nuovo Mondo</v>
      </c>
      <c r="C25" s="99" t="s">
        <v>1027</v>
      </c>
      <c r="D25" s="98" t="s">
        <v>1028</v>
      </c>
      <c r="E25" s="99" t="s">
        <v>18</v>
      </c>
      <c r="F25" s="12">
        <v>1114</v>
      </c>
      <c r="G25" s="30">
        <v>6</v>
      </c>
      <c r="H25" s="89">
        <f t="shared" si="0"/>
        <v>185.66666666666666</v>
      </c>
      <c r="I25" s="100">
        <v>1210</v>
      </c>
      <c r="J25" s="30">
        <v>6</v>
      </c>
      <c r="K25" s="89">
        <f t="shared" si="1"/>
        <v>201.66666666666666</v>
      </c>
      <c r="L25" s="100">
        <v>1146</v>
      </c>
      <c r="M25" s="30">
        <v>6</v>
      </c>
      <c r="N25" s="89">
        <f t="shared" si="2"/>
        <v>191</v>
      </c>
      <c r="O25" s="90">
        <f t="shared" si="3"/>
        <v>3470</v>
      </c>
    </row>
    <row r="26" spans="1:15" ht="15.75">
      <c r="A26" s="33">
        <f t="shared" si="4"/>
        <v>19</v>
      </c>
      <c r="B26" s="98" t="str">
        <f>IF(C26&lt;&gt;"",VLOOKUP($C26,'Elenco giocatori'!$B$2:$H$1308,3,FALSE),"")</f>
        <v>Team Castelfranco Veneto</v>
      </c>
      <c r="C26" s="99" t="s">
        <v>409</v>
      </c>
      <c r="D26" s="98" t="s">
        <v>410</v>
      </c>
      <c r="E26" s="99" t="s">
        <v>33</v>
      </c>
      <c r="F26" s="12">
        <v>1217</v>
      </c>
      <c r="G26" s="30">
        <v>6</v>
      </c>
      <c r="H26" s="89">
        <f t="shared" si="0"/>
        <v>202.83333333333334</v>
      </c>
      <c r="I26" s="100">
        <v>1170</v>
      </c>
      <c r="J26" s="30">
        <v>6</v>
      </c>
      <c r="K26" s="89">
        <f t="shared" si="1"/>
        <v>195</v>
      </c>
      <c r="L26" s="100">
        <v>1058</v>
      </c>
      <c r="M26" s="30">
        <v>6</v>
      </c>
      <c r="N26" s="89">
        <f t="shared" si="2"/>
        <v>176.33333333333334</v>
      </c>
      <c r="O26" s="90">
        <f t="shared" si="3"/>
        <v>3445</v>
      </c>
    </row>
    <row r="27" spans="1:15" ht="15.75">
      <c r="A27" s="33">
        <f t="shared" si="4"/>
        <v>20</v>
      </c>
      <c r="B27" s="85" t="str">
        <f>IF(C27&lt;&gt;"",VLOOKUP($C27,'Elenco giocatori'!$B$2:$H$1308,3,FALSE),"")</f>
        <v>Nuovo Mondo</v>
      </c>
      <c r="C27" s="92" t="s">
        <v>137</v>
      </c>
      <c r="D27" s="91" t="s">
        <v>138</v>
      </c>
      <c r="E27" s="92" t="s">
        <v>33</v>
      </c>
      <c r="F27" s="12">
        <v>1182</v>
      </c>
      <c r="G27" s="22">
        <v>6</v>
      </c>
      <c r="H27" s="87">
        <f t="shared" si="0"/>
        <v>197</v>
      </c>
      <c r="I27" s="88">
        <v>1150</v>
      </c>
      <c r="J27" s="22">
        <v>6</v>
      </c>
      <c r="K27" s="89">
        <f t="shared" si="1"/>
        <v>191.66666666666666</v>
      </c>
      <c r="L27" s="90">
        <v>1086</v>
      </c>
      <c r="M27" s="22">
        <v>6</v>
      </c>
      <c r="N27" s="89">
        <f t="shared" si="2"/>
        <v>181</v>
      </c>
      <c r="O27" s="90">
        <f t="shared" si="3"/>
        <v>3418</v>
      </c>
    </row>
    <row r="28" spans="1:15" ht="15.75">
      <c r="A28" s="33">
        <f t="shared" si="4"/>
        <v>21</v>
      </c>
      <c r="B28" s="91" t="str">
        <f>IF(C28&lt;&gt;"",VLOOKUP($C28,'Elenco giocatori'!$B$2:$H$1308,3,FALSE),"")</f>
        <v>A.S. Cobra Bowling 1963 Mi</v>
      </c>
      <c r="C28" s="24" t="s">
        <v>115</v>
      </c>
      <c r="D28" s="86" t="s">
        <v>116</v>
      </c>
      <c r="E28" s="24" t="s">
        <v>10</v>
      </c>
      <c r="F28" s="24">
        <v>1060</v>
      </c>
      <c r="G28" s="22">
        <v>6</v>
      </c>
      <c r="H28" s="87">
        <f t="shared" si="0"/>
        <v>176.66666666666666</v>
      </c>
      <c r="I28" s="88">
        <v>1231</v>
      </c>
      <c r="J28" s="22">
        <v>6</v>
      </c>
      <c r="K28" s="89">
        <f t="shared" si="1"/>
        <v>205.16666666666666</v>
      </c>
      <c r="L28" s="90">
        <v>1124</v>
      </c>
      <c r="M28" s="22">
        <v>6</v>
      </c>
      <c r="N28" s="89">
        <f t="shared" si="2"/>
        <v>187.33333333333334</v>
      </c>
      <c r="O28" s="90">
        <f t="shared" si="3"/>
        <v>3415</v>
      </c>
    </row>
    <row r="29" spans="1:15" ht="15.75">
      <c r="A29" s="33">
        <f t="shared" si="4"/>
        <v>22</v>
      </c>
      <c r="B29" s="93" t="str">
        <f>IF(C29&lt;&gt;"",VLOOKUP($C29,'Elenco giocatori'!$B$2:$H$1308,3,FALSE),"")</f>
        <v>S.S. Lazio Bowling A.S.D.</v>
      </c>
      <c r="C29" s="94" t="s">
        <v>780</v>
      </c>
      <c r="D29" s="93" t="s">
        <v>781</v>
      </c>
      <c r="E29" s="92" t="s">
        <v>10</v>
      </c>
      <c r="F29" s="12">
        <v>1079</v>
      </c>
      <c r="G29" s="22">
        <v>6</v>
      </c>
      <c r="H29" s="87">
        <f t="shared" si="0"/>
        <v>179.83333333333334</v>
      </c>
      <c r="I29" s="95">
        <v>1152</v>
      </c>
      <c r="J29" s="22">
        <v>6</v>
      </c>
      <c r="K29" s="89">
        <f t="shared" si="1"/>
        <v>192</v>
      </c>
      <c r="L29" s="96">
        <v>1143</v>
      </c>
      <c r="M29" s="26">
        <v>6</v>
      </c>
      <c r="N29" s="89">
        <f t="shared" si="2"/>
        <v>190.5</v>
      </c>
      <c r="O29" s="90">
        <f t="shared" si="3"/>
        <v>3374</v>
      </c>
    </row>
    <row r="30" spans="1:15" ht="15.75">
      <c r="A30" s="33">
        <f t="shared" si="4"/>
        <v>23</v>
      </c>
      <c r="B30" s="91" t="str">
        <f>IF(C30&lt;&gt;"",VLOOKUP($C30,'Elenco giocatori'!$B$2:$H$1308,3,FALSE),"")</f>
        <v>B.C. Salerno</v>
      </c>
      <c r="C30" s="24" t="s">
        <v>365</v>
      </c>
      <c r="D30" s="86" t="s">
        <v>366</v>
      </c>
      <c r="E30" s="24" t="s">
        <v>10</v>
      </c>
      <c r="F30" s="24">
        <v>1084</v>
      </c>
      <c r="G30" s="22">
        <v>6</v>
      </c>
      <c r="H30" s="87">
        <f t="shared" si="0"/>
        <v>180.66666666666666</v>
      </c>
      <c r="I30" s="88">
        <v>1089</v>
      </c>
      <c r="J30" s="22">
        <v>6</v>
      </c>
      <c r="K30" s="89">
        <f t="shared" si="1"/>
        <v>181.5</v>
      </c>
      <c r="L30" s="90">
        <v>1187</v>
      </c>
      <c r="M30" s="22">
        <v>6</v>
      </c>
      <c r="N30" s="89">
        <f t="shared" si="2"/>
        <v>197.83333333333334</v>
      </c>
      <c r="O30" s="90">
        <f t="shared" si="3"/>
        <v>3360</v>
      </c>
    </row>
    <row r="31" spans="1:15" ht="15.75">
      <c r="A31" s="33">
        <f t="shared" si="4"/>
        <v>24</v>
      </c>
      <c r="B31" s="91" t="str">
        <f>IF(C31&lt;&gt;"",VLOOKUP($C31,'Elenco giocatori'!$B$2:$H$1308,3,FALSE),"")</f>
        <v>Strikelanders</v>
      </c>
      <c r="C31" s="92" t="s">
        <v>206</v>
      </c>
      <c r="D31" s="91" t="s">
        <v>207</v>
      </c>
      <c r="E31" s="92" t="s">
        <v>10</v>
      </c>
      <c r="F31" s="12">
        <v>1136</v>
      </c>
      <c r="G31" s="22">
        <v>6</v>
      </c>
      <c r="H31" s="87">
        <f t="shared" si="0"/>
        <v>189.33333333333334</v>
      </c>
      <c r="I31" s="97">
        <v>1192</v>
      </c>
      <c r="J31" s="22">
        <v>6</v>
      </c>
      <c r="K31" s="89">
        <f t="shared" si="1"/>
        <v>198.66666666666666</v>
      </c>
      <c r="L31" s="90">
        <v>1015</v>
      </c>
      <c r="M31" s="22">
        <v>6</v>
      </c>
      <c r="N31" s="89">
        <f t="shared" si="2"/>
        <v>169.16666666666666</v>
      </c>
      <c r="O31" s="90">
        <f t="shared" si="3"/>
        <v>3343</v>
      </c>
    </row>
    <row r="32" spans="1:15" ht="15.75">
      <c r="A32" s="33">
        <f t="shared" si="4"/>
        <v>25</v>
      </c>
      <c r="B32" s="85" t="str">
        <f>IF(C32&lt;&gt;"",VLOOKUP($C32,'Elenco giocatori'!$B$2:$H$1308,3,FALSE),"")</f>
        <v>A.S.B. Thunder Team</v>
      </c>
      <c r="C32" s="24" t="s">
        <v>943</v>
      </c>
      <c r="D32" s="86" t="s">
        <v>944</v>
      </c>
      <c r="E32" s="24" t="s">
        <v>21</v>
      </c>
      <c r="F32" s="24">
        <v>1106</v>
      </c>
      <c r="G32" s="22">
        <v>6</v>
      </c>
      <c r="H32" s="23">
        <f t="shared" si="0"/>
        <v>184.33333333333334</v>
      </c>
      <c r="I32" s="130">
        <v>1097</v>
      </c>
      <c r="J32" s="22">
        <v>6</v>
      </c>
      <c r="K32" s="23">
        <f t="shared" si="1"/>
        <v>182.83333333333334</v>
      </c>
      <c r="L32" s="130">
        <v>1127</v>
      </c>
      <c r="M32" s="22">
        <v>6</v>
      </c>
      <c r="N32" s="23">
        <f t="shared" si="2"/>
        <v>187.83333333333334</v>
      </c>
      <c r="O32" s="130">
        <f t="shared" si="3"/>
        <v>3330</v>
      </c>
    </row>
    <row r="33" spans="1:15" ht="15.75">
      <c r="A33" s="33">
        <f t="shared" si="4"/>
        <v>26</v>
      </c>
      <c r="B33" s="98" t="str">
        <f>IF(C33&lt;&gt;"",VLOOKUP($C33,'Elenco giocatori'!$B$2:$H$1308,3,FALSE),"")</f>
        <v>A.S. B.C. Scorpion Milano</v>
      </c>
      <c r="C33" s="99" t="s">
        <v>1396</v>
      </c>
      <c r="D33" s="98" t="s">
        <v>1397</v>
      </c>
      <c r="E33" s="99" t="s">
        <v>10</v>
      </c>
      <c r="F33" s="151">
        <v>1117</v>
      </c>
      <c r="G33" s="30">
        <v>6</v>
      </c>
      <c r="H33" s="101">
        <f t="shared" si="0"/>
        <v>186.16666666666666</v>
      </c>
      <c r="I33" s="100">
        <v>1093</v>
      </c>
      <c r="J33" s="30">
        <v>6</v>
      </c>
      <c r="K33" s="101">
        <f t="shared" si="1"/>
        <v>182.16666666666666</v>
      </c>
      <c r="L33" s="100">
        <v>1115</v>
      </c>
      <c r="M33" s="30">
        <v>6</v>
      </c>
      <c r="N33" s="101">
        <f t="shared" si="2"/>
        <v>185.83333333333334</v>
      </c>
      <c r="O33" s="100">
        <f t="shared" si="3"/>
        <v>3325</v>
      </c>
    </row>
    <row r="34" spans="1:15" ht="15.75">
      <c r="A34" s="33">
        <f t="shared" si="4"/>
        <v>27</v>
      </c>
      <c r="B34" s="98" t="str">
        <f>IF(C34&lt;&gt;"",VLOOKUP($C34,'Elenco giocatori'!$B$2:$H$1308,3,FALSE),"")</f>
        <v>New Bowling e Co</v>
      </c>
      <c r="C34" s="99" t="s">
        <v>853</v>
      </c>
      <c r="D34" s="98" t="s">
        <v>854</v>
      </c>
      <c r="E34" s="99" t="s">
        <v>33</v>
      </c>
      <c r="F34" s="12">
        <v>1110</v>
      </c>
      <c r="G34" s="22">
        <v>6</v>
      </c>
      <c r="H34" s="89">
        <f t="shared" si="0"/>
        <v>185</v>
      </c>
      <c r="I34" s="100">
        <v>1129</v>
      </c>
      <c r="J34" s="22">
        <v>6</v>
      </c>
      <c r="K34" s="89">
        <f t="shared" si="1"/>
        <v>188.16666666666666</v>
      </c>
      <c r="L34" s="100">
        <v>1086</v>
      </c>
      <c r="M34" s="30">
        <v>6</v>
      </c>
      <c r="N34" s="89">
        <f t="shared" si="2"/>
        <v>181</v>
      </c>
      <c r="O34" s="90">
        <f t="shared" si="3"/>
        <v>3325</v>
      </c>
    </row>
    <row r="35" spans="1:15" ht="15.75">
      <c r="A35" s="33">
        <f t="shared" si="4"/>
        <v>28</v>
      </c>
      <c r="B35" s="98" t="str">
        <f>IF(C35&lt;&gt;"",VLOOKUP($C35,'Elenco giocatori'!$B$2:$H$1308,3,FALSE),"")</f>
        <v>A.S. Amici Del King</v>
      </c>
      <c r="C35" s="99" t="s">
        <v>707</v>
      </c>
      <c r="D35" s="98" t="s">
        <v>708</v>
      </c>
      <c r="E35" s="99" t="s">
        <v>21</v>
      </c>
      <c r="F35" s="12">
        <v>1084</v>
      </c>
      <c r="G35" s="22">
        <v>6</v>
      </c>
      <c r="H35" s="89">
        <f t="shared" si="0"/>
        <v>180.66666666666666</v>
      </c>
      <c r="I35" s="100">
        <v>1071</v>
      </c>
      <c r="J35" s="22">
        <v>6</v>
      </c>
      <c r="K35" s="89">
        <f t="shared" si="1"/>
        <v>178.5</v>
      </c>
      <c r="L35" s="100">
        <v>1148</v>
      </c>
      <c r="M35" s="30">
        <v>6</v>
      </c>
      <c r="N35" s="89">
        <f t="shared" si="2"/>
        <v>191.33333333333334</v>
      </c>
      <c r="O35" s="90">
        <f t="shared" si="3"/>
        <v>3303</v>
      </c>
    </row>
    <row r="36" spans="1:15" ht="15.75">
      <c r="A36" s="33">
        <f t="shared" si="4"/>
        <v>29</v>
      </c>
      <c r="B36" s="102" t="str">
        <f>IF(C36&lt;&gt;"",VLOOKUP($C36,'Elenco giocatori'!$B$2:$H$1308,3,FALSE),"")</f>
        <v>A.S.D. Tevere Power Zone</v>
      </c>
      <c r="C36" s="31" t="s">
        <v>718</v>
      </c>
      <c r="D36" s="103" t="s">
        <v>719</v>
      </c>
      <c r="E36" s="31" t="s">
        <v>18</v>
      </c>
      <c r="F36" s="24">
        <v>1058</v>
      </c>
      <c r="G36" s="22">
        <v>6</v>
      </c>
      <c r="H36" s="89">
        <f t="shared" si="0"/>
        <v>176.33333333333334</v>
      </c>
      <c r="I36" s="100">
        <v>1162</v>
      </c>
      <c r="J36" s="22">
        <v>6</v>
      </c>
      <c r="K36" s="89">
        <f t="shared" si="1"/>
        <v>193.66666666666666</v>
      </c>
      <c r="L36" s="100">
        <v>1083</v>
      </c>
      <c r="M36" s="30">
        <v>6</v>
      </c>
      <c r="N36" s="89">
        <f t="shared" si="2"/>
        <v>180.5</v>
      </c>
      <c r="O36" s="90">
        <f t="shared" si="3"/>
        <v>3303</v>
      </c>
    </row>
    <row r="37" spans="1:15" ht="15.75">
      <c r="A37" s="33">
        <f t="shared" si="4"/>
        <v>30</v>
      </c>
      <c r="B37" s="105" t="str">
        <f>IF(C37&lt;&gt;"",VLOOKUP($C37,'Elenco giocatori'!$B$2:$H$1308,3,FALSE),"")</f>
        <v>B.C. Salerno</v>
      </c>
      <c r="C37" s="99" t="s">
        <v>734</v>
      </c>
      <c r="D37" s="98" t="s">
        <v>735</v>
      </c>
      <c r="E37" s="99" t="s">
        <v>10</v>
      </c>
      <c r="F37" s="12">
        <v>1095</v>
      </c>
      <c r="G37" s="22">
        <v>6</v>
      </c>
      <c r="H37" s="89">
        <f t="shared" si="0"/>
        <v>182.5</v>
      </c>
      <c r="I37" s="100">
        <v>1193</v>
      </c>
      <c r="J37" s="22">
        <v>6</v>
      </c>
      <c r="K37" s="89">
        <f t="shared" si="1"/>
        <v>198.83333333333334</v>
      </c>
      <c r="L37" s="100">
        <v>1015</v>
      </c>
      <c r="M37" s="30">
        <v>6</v>
      </c>
      <c r="N37" s="89">
        <f t="shared" si="2"/>
        <v>169.16666666666666</v>
      </c>
      <c r="O37" s="90">
        <f t="shared" si="3"/>
        <v>3303</v>
      </c>
    </row>
    <row r="38" spans="1:15" ht="15.75">
      <c r="A38" s="33">
        <f t="shared" si="4"/>
        <v>31</v>
      </c>
      <c r="B38" s="98" t="str">
        <f>IF(C38&lt;&gt;"",VLOOKUP($C38,'Elenco giocatori'!$B$2:$H$1308,3,FALSE),"")</f>
        <v>A.S. All Blacks</v>
      </c>
      <c r="C38" s="99" t="s">
        <v>471</v>
      </c>
      <c r="D38" s="98" t="s">
        <v>472</v>
      </c>
      <c r="E38" s="99" t="s">
        <v>10</v>
      </c>
      <c r="F38" s="12">
        <v>1129</v>
      </c>
      <c r="G38" s="22">
        <v>6</v>
      </c>
      <c r="H38" s="89">
        <f t="shared" si="0"/>
        <v>188.16666666666666</v>
      </c>
      <c r="I38" s="100">
        <v>1068</v>
      </c>
      <c r="J38" s="22">
        <v>6</v>
      </c>
      <c r="K38" s="89">
        <f t="shared" si="1"/>
        <v>178</v>
      </c>
      <c r="L38" s="100">
        <v>1098</v>
      </c>
      <c r="M38" s="30">
        <v>6</v>
      </c>
      <c r="N38" s="89">
        <f t="shared" si="2"/>
        <v>183</v>
      </c>
      <c r="O38" s="90">
        <f t="shared" si="3"/>
        <v>3295</v>
      </c>
    </row>
    <row r="39" spans="1:15" ht="15.75">
      <c r="A39" s="33">
        <f t="shared" si="4"/>
        <v>32</v>
      </c>
      <c r="B39" s="98" t="str">
        <f>IF(C39&lt;&gt;"",VLOOKUP($C39,'Elenco giocatori'!$B$2:$H$1308,3,FALSE),"")</f>
        <v>Magia B.C.</v>
      </c>
      <c r="C39" s="31" t="s">
        <v>1014</v>
      </c>
      <c r="D39" s="103" t="s">
        <v>1015</v>
      </c>
      <c r="E39" s="31" t="s">
        <v>10</v>
      </c>
      <c r="F39" s="24">
        <v>1038</v>
      </c>
      <c r="G39" s="22">
        <v>6</v>
      </c>
      <c r="H39" s="89">
        <f t="shared" si="0"/>
        <v>173</v>
      </c>
      <c r="I39" s="100">
        <v>1117</v>
      </c>
      <c r="J39" s="22">
        <v>6</v>
      </c>
      <c r="K39" s="89">
        <f t="shared" si="1"/>
        <v>186.16666666666666</v>
      </c>
      <c r="L39" s="104">
        <v>1120</v>
      </c>
      <c r="M39" s="30">
        <v>6</v>
      </c>
      <c r="N39" s="89">
        <f t="shared" si="2"/>
        <v>186.66666666666666</v>
      </c>
      <c r="O39" s="90">
        <f t="shared" si="3"/>
        <v>3275</v>
      </c>
    </row>
    <row r="40" spans="1:15" ht="15.75">
      <c r="A40" s="33">
        <f t="shared" si="4"/>
        <v>33</v>
      </c>
      <c r="B40" s="98" t="str">
        <f>IF(C40&lt;&gt;"",VLOOKUP($C40,'Elenco giocatori'!$B$2:$H$1308,3,FALSE),"")</f>
        <v>Nuovo Mondo</v>
      </c>
      <c r="C40" s="99" t="s">
        <v>785</v>
      </c>
      <c r="D40" s="98" t="s">
        <v>786</v>
      </c>
      <c r="E40" s="99" t="s">
        <v>21</v>
      </c>
      <c r="F40" s="12">
        <v>1056</v>
      </c>
      <c r="G40" s="22">
        <v>6</v>
      </c>
      <c r="H40" s="89">
        <f aca="true" t="shared" si="5" ref="H40:H62">IF(F40&lt;&gt;0,F40/G40,0)</f>
        <v>176</v>
      </c>
      <c r="I40" s="100">
        <v>1092</v>
      </c>
      <c r="J40" s="22">
        <v>6</v>
      </c>
      <c r="K40" s="89">
        <f aca="true" t="shared" si="6" ref="K40:K62">IF(I40&gt;0,I40/J40,0)</f>
        <v>182</v>
      </c>
      <c r="L40" s="100">
        <v>1125</v>
      </c>
      <c r="M40" s="30">
        <v>6</v>
      </c>
      <c r="N40" s="89">
        <f aca="true" t="shared" si="7" ref="N40:N62">+IF(L40&gt;0,L40/M40,0)</f>
        <v>187.5</v>
      </c>
      <c r="O40" s="90">
        <f aca="true" t="shared" si="8" ref="O40:O62">F40+I40+L40</f>
        <v>3273</v>
      </c>
    </row>
    <row r="41" spans="1:15" ht="15.75">
      <c r="A41" s="33">
        <f t="shared" si="4"/>
        <v>34</v>
      </c>
      <c r="B41" s="106" t="str">
        <f>IF(C41&lt;&gt;"",VLOOKUP($C41,'Elenco giocatori'!$B$2:$H$1308,3,FALSE),"")</f>
        <v>A.S.B. Tricolore</v>
      </c>
      <c r="C41" s="99" t="s">
        <v>495</v>
      </c>
      <c r="D41" s="98" t="s">
        <v>496</v>
      </c>
      <c r="E41" s="99" t="s">
        <v>10</v>
      </c>
      <c r="F41" s="12">
        <v>1138</v>
      </c>
      <c r="G41" s="22">
        <v>6</v>
      </c>
      <c r="H41" s="89">
        <f t="shared" si="5"/>
        <v>189.66666666666666</v>
      </c>
      <c r="I41" s="100">
        <v>1060</v>
      </c>
      <c r="J41" s="22">
        <v>6</v>
      </c>
      <c r="K41" s="89">
        <f t="shared" si="6"/>
        <v>176.66666666666666</v>
      </c>
      <c r="L41" s="100">
        <v>1072</v>
      </c>
      <c r="M41" s="30">
        <v>6</v>
      </c>
      <c r="N41" s="89">
        <f t="shared" si="7"/>
        <v>178.66666666666666</v>
      </c>
      <c r="O41" s="90">
        <f t="shared" si="8"/>
        <v>3270</v>
      </c>
    </row>
    <row r="42" spans="1:15" ht="15.75">
      <c r="A42" s="33">
        <f t="shared" si="4"/>
        <v>35</v>
      </c>
      <c r="B42" s="98" t="str">
        <f>IF(C42&lt;&gt;"",VLOOKUP($C42,'Elenco giocatori'!$B$2:$H$1308,3,FALSE),"")</f>
        <v>Club Black Panthers</v>
      </c>
      <c r="C42" s="31" t="s">
        <v>113</v>
      </c>
      <c r="D42" s="103" t="s">
        <v>114</v>
      </c>
      <c r="E42" s="31" t="s">
        <v>21</v>
      </c>
      <c r="F42" s="24">
        <v>1195</v>
      </c>
      <c r="G42" s="22">
        <v>6</v>
      </c>
      <c r="H42" s="89">
        <f t="shared" si="5"/>
        <v>199.16666666666666</v>
      </c>
      <c r="I42" s="100">
        <v>1002</v>
      </c>
      <c r="J42" s="22">
        <v>6</v>
      </c>
      <c r="K42" s="89">
        <f t="shared" si="6"/>
        <v>167</v>
      </c>
      <c r="L42" s="104">
        <v>1066</v>
      </c>
      <c r="M42" s="30">
        <v>6</v>
      </c>
      <c r="N42" s="89">
        <f t="shared" si="7"/>
        <v>177.66666666666666</v>
      </c>
      <c r="O42" s="90">
        <f t="shared" si="8"/>
        <v>3263</v>
      </c>
    </row>
    <row r="43" spans="1:15" ht="15.75">
      <c r="A43" s="33">
        <f t="shared" si="4"/>
        <v>36</v>
      </c>
      <c r="B43" s="98" t="str">
        <f>IF(C43&lt;&gt;"",VLOOKUP($C43,'Elenco giocatori'!$B$2:$H$1308,3,FALSE),"")</f>
        <v>A.S. The Monsters</v>
      </c>
      <c r="C43" s="99" t="s">
        <v>392</v>
      </c>
      <c r="D43" s="98" t="s">
        <v>393</v>
      </c>
      <c r="E43" s="99" t="s">
        <v>21</v>
      </c>
      <c r="F43" s="12">
        <v>1196</v>
      </c>
      <c r="G43" s="22">
        <v>6</v>
      </c>
      <c r="H43" s="89">
        <f t="shared" si="5"/>
        <v>199.33333333333334</v>
      </c>
      <c r="I43" s="100">
        <v>961</v>
      </c>
      <c r="J43" s="22">
        <v>6</v>
      </c>
      <c r="K43" s="89">
        <f t="shared" si="6"/>
        <v>160.16666666666666</v>
      </c>
      <c r="L43" s="100">
        <v>1105</v>
      </c>
      <c r="M43" s="30">
        <v>6</v>
      </c>
      <c r="N43" s="89">
        <f t="shared" si="7"/>
        <v>184.16666666666666</v>
      </c>
      <c r="O43" s="90">
        <f t="shared" si="8"/>
        <v>3262</v>
      </c>
    </row>
    <row r="44" spans="1:15" ht="15.75">
      <c r="A44" s="33">
        <f t="shared" si="4"/>
        <v>37</v>
      </c>
      <c r="B44" s="98" t="str">
        <f>IF(C44&lt;&gt;"",VLOOKUP($C44,'Elenco giocatori'!$B$2:$H$1308,3,FALSE),"")</f>
        <v>S.S. Lazio Bowling A.S.D.</v>
      </c>
      <c r="C44" s="99" t="s">
        <v>340</v>
      </c>
      <c r="D44" s="98" t="s">
        <v>341</v>
      </c>
      <c r="E44" s="99" t="s">
        <v>18</v>
      </c>
      <c r="F44" s="12">
        <v>1176</v>
      </c>
      <c r="G44" s="30">
        <v>6</v>
      </c>
      <c r="H44" s="89">
        <f t="shared" si="5"/>
        <v>196</v>
      </c>
      <c r="I44" s="100">
        <v>1093</v>
      </c>
      <c r="J44" s="30">
        <v>6</v>
      </c>
      <c r="K44" s="89">
        <f t="shared" si="6"/>
        <v>182.16666666666666</v>
      </c>
      <c r="L44" s="100">
        <v>989</v>
      </c>
      <c r="M44" s="30">
        <v>6</v>
      </c>
      <c r="N44" s="89">
        <f t="shared" si="7"/>
        <v>164.83333333333334</v>
      </c>
      <c r="O44" s="90">
        <f t="shared" si="8"/>
        <v>3258</v>
      </c>
    </row>
    <row r="45" spans="1:15" ht="15.75">
      <c r="A45" s="33">
        <f t="shared" si="4"/>
        <v>38</v>
      </c>
      <c r="B45" s="98" t="str">
        <f>IF(C45&lt;&gt;"",VLOOKUP($C45,'Elenco giocatori'!$B$2:$H$1308,3,FALSE),"")</f>
        <v>A.S.D. Tevere Power Zone</v>
      </c>
      <c r="C45" s="31" t="s">
        <v>662</v>
      </c>
      <c r="D45" s="103" t="s">
        <v>663</v>
      </c>
      <c r="E45" s="31" t="s">
        <v>10</v>
      </c>
      <c r="F45" s="24">
        <v>1121</v>
      </c>
      <c r="G45" s="30">
        <v>6</v>
      </c>
      <c r="H45" s="89">
        <f t="shared" si="5"/>
        <v>186.83333333333334</v>
      </c>
      <c r="I45" s="100">
        <v>1154</v>
      </c>
      <c r="J45" s="30">
        <v>6</v>
      </c>
      <c r="K45" s="89">
        <f t="shared" si="6"/>
        <v>192.33333333333334</v>
      </c>
      <c r="L45" s="104">
        <v>978</v>
      </c>
      <c r="M45" s="30">
        <v>6</v>
      </c>
      <c r="N45" s="89">
        <f t="shared" si="7"/>
        <v>163</v>
      </c>
      <c r="O45" s="90">
        <f t="shared" si="8"/>
        <v>3253</v>
      </c>
    </row>
    <row r="46" spans="1:15" ht="15.75">
      <c r="A46" s="33">
        <f t="shared" si="4"/>
        <v>39</v>
      </c>
      <c r="B46" s="85" t="str">
        <f>IF(C46&lt;&gt;"",VLOOKUP($C46,'Elenco giocatori'!$B$2:$H$1308,3,FALSE),"")</f>
        <v>A.S. Strokers</v>
      </c>
      <c r="C46" s="92" t="s">
        <v>995</v>
      </c>
      <c r="D46" s="91" t="s">
        <v>996</v>
      </c>
      <c r="E46" s="92" t="s">
        <v>21</v>
      </c>
      <c r="F46" s="12">
        <v>1019</v>
      </c>
      <c r="G46" s="22">
        <v>6</v>
      </c>
      <c r="H46" s="87">
        <f t="shared" si="5"/>
        <v>169.83333333333334</v>
      </c>
      <c r="I46" s="88">
        <v>1070</v>
      </c>
      <c r="J46" s="22">
        <v>6</v>
      </c>
      <c r="K46" s="89">
        <f t="shared" si="6"/>
        <v>178.33333333333334</v>
      </c>
      <c r="L46" s="90">
        <v>1145</v>
      </c>
      <c r="M46" s="22">
        <v>6</v>
      </c>
      <c r="N46" s="89">
        <f t="shared" si="7"/>
        <v>190.83333333333334</v>
      </c>
      <c r="O46" s="90">
        <f t="shared" si="8"/>
        <v>3234</v>
      </c>
    </row>
    <row r="47" spans="1:15" ht="15.75">
      <c r="A47" s="33">
        <f t="shared" si="4"/>
        <v>40</v>
      </c>
      <c r="B47" s="91" t="str">
        <f>IF(C47&lt;&gt;"",VLOOKUP($C47,'Elenco giocatori'!$B$2:$H$1308,3,FALSE),"")</f>
        <v>A.S. B.C. Quirinale</v>
      </c>
      <c r="C47" s="92" t="s">
        <v>600</v>
      </c>
      <c r="D47" s="91" t="s">
        <v>601</v>
      </c>
      <c r="E47" s="92" t="s">
        <v>18</v>
      </c>
      <c r="F47" s="12">
        <v>1062</v>
      </c>
      <c r="G47" s="22">
        <v>6</v>
      </c>
      <c r="H47" s="87">
        <f t="shared" si="5"/>
        <v>177</v>
      </c>
      <c r="I47" s="88">
        <v>1063</v>
      </c>
      <c r="J47" s="22">
        <v>6</v>
      </c>
      <c r="K47" s="89">
        <f t="shared" si="6"/>
        <v>177.16666666666666</v>
      </c>
      <c r="L47" s="90">
        <v>1087</v>
      </c>
      <c r="M47" s="22">
        <v>6</v>
      </c>
      <c r="N47" s="89">
        <f t="shared" si="7"/>
        <v>181.16666666666666</v>
      </c>
      <c r="O47" s="90">
        <f t="shared" si="8"/>
        <v>3212</v>
      </c>
    </row>
    <row r="48" spans="1:15" ht="15.75">
      <c r="A48" s="33">
        <f t="shared" si="4"/>
        <v>41</v>
      </c>
      <c r="B48" s="93" t="str">
        <f>IF(C48&lt;&gt;"",VLOOKUP($C48,'Elenco giocatori'!$B$2:$H$1308,3,FALSE),"")</f>
        <v>A.S. Amici Del King</v>
      </c>
      <c r="C48" s="94" t="s">
        <v>941</v>
      </c>
      <c r="D48" s="93" t="s">
        <v>942</v>
      </c>
      <c r="E48" s="92" t="s">
        <v>18</v>
      </c>
      <c r="F48" s="12">
        <v>1057</v>
      </c>
      <c r="G48" s="22">
        <v>6</v>
      </c>
      <c r="H48" s="87">
        <f t="shared" si="5"/>
        <v>176.16666666666666</v>
      </c>
      <c r="I48" s="95">
        <v>1129</v>
      </c>
      <c r="J48" s="22">
        <v>6</v>
      </c>
      <c r="K48" s="89">
        <f t="shared" si="6"/>
        <v>188.16666666666666</v>
      </c>
      <c r="L48" s="96">
        <v>1022</v>
      </c>
      <c r="M48" s="26">
        <v>6</v>
      </c>
      <c r="N48" s="89">
        <f t="shared" si="7"/>
        <v>170.33333333333334</v>
      </c>
      <c r="O48" s="90">
        <f t="shared" si="8"/>
        <v>3208</v>
      </c>
    </row>
    <row r="49" spans="1:15" ht="15.75">
      <c r="A49" s="33">
        <f t="shared" si="4"/>
        <v>42</v>
      </c>
      <c r="B49" s="91" t="str">
        <f>IF(C49&lt;&gt;"",VLOOKUP($C49,'Elenco giocatori'!$B$2:$H$1308,3,FALSE),"")</f>
        <v>Asb Miramar</v>
      </c>
      <c r="C49" s="92" t="s">
        <v>31</v>
      </c>
      <c r="D49" s="91" t="s">
        <v>32</v>
      </c>
      <c r="E49" s="92" t="s">
        <v>33</v>
      </c>
      <c r="F49" s="12">
        <v>1057</v>
      </c>
      <c r="G49" s="22">
        <v>6</v>
      </c>
      <c r="H49" s="87">
        <f t="shared" si="5"/>
        <v>176.16666666666666</v>
      </c>
      <c r="I49" s="88">
        <v>1055</v>
      </c>
      <c r="J49" s="22">
        <v>6</v>
      </c>
      <c r="K49" s="89">
        <f t="shared" si="6"/>
        <v>175.83333333333334</v>
      </c>
      <c r="L49" s="90">
        <v>1091</v>
      </c>
      <c r="M49" s="22">
        <v>6</v>
      </c>
      <c r="N49" s="89">
        <f t="shared" si="7"/>
        <v>181.83333333333334</v>
      </c>
      <c r="O49" s="90">
        <f t="shared" si="8"/>
        <v>3203</v>
      </c>
    </row>
    <row r="50" spans="1:15" ht="15.75">
      <c r="A50" s="33">
        <f t="shared" si="4"/>
        <v>43</v>
      </c>
      <c r="B50" s="91" t="str">
        <f>IF(C50&lt;&gt;"",VLOOKUP($C50,'Elenco giocatori'!$B$2:$H$1308,3,FALSE),"")</f>
        <v>B.C. Silver Fox</v>
      </c>
      <c r="C50" s="24" t="s">
        <v>1173</v>
      </c>
      <c r="D50" s="86" t="s">
        <v>1174</v>
      </c>
      <c r="E50" s="24" t="s">
        <v>21</v>
      </c>
      <c r="F50" s="24">
        <v>1003</v>
      </c>
      <c r="G50" s="22">
        <v>6</v>
      </c>
      <c r="H50" s="87">
        <f t="shared" si="5"/>
        <v>167.16666666666666</v>
      </c>
      <c r="I50" s="97">
        <v>1144</v>
      </c>
      <c r="J50" s="22">
        <v>6</v>
      </c>
      <c r="K50" s="89">
        <f t="shared" si="6"/>
        <v>190.66666666666666</v>
      </c>
      <c r="L50" s="90">
        <v>1049</v>
      </c>
      <c r="M50" s="22">
        <v>6</v>
      </c>
      <c r="N50" s="89">
        <f t="shared" si="7"/>
        <v>174.83333333333334</v>
      </c>
      <c r="O50" s="90">
        <f t="shared" si="8"/>
        <v>3196</v>
      </c>
    </row>
    <row r="51" spans="1:15" ht="15.75">
      <c r="A51" s="33">
        <f t="shared" si="4"/>
        <v>44</v>
      </c>
      <c r="B51" s="85" t="str">
        <f>IF(C51&lt;&gt;"",VLOOKUP($C51,'Elenco giocatori'!$B$2:$H$1308,3,FALSE),"")</f>
        <v>B.C. Salerno</v>
      </c>
      <c r="C51" s="92" t="s">
        <v>329</v>
      </c>
      <c r="D51" s="91" t="s">
        <v>330</v>
      </c>
      <c r="E51" s="92" t="s">
        <v>10</v>
      </c>
      <c r="F51" s="12">
        <v>1068</v>
      </c>
      <c r="G51" s="22">
        <v>6</v>
      </c>
      <c r="H51" s="23">
        <f t="shared" si="5"/>
        <v>178</v>
      </c>
      <c r="I51" s="130">
        <v>1056</v>
      </c>
      <c r="J51" s="22">
        <v>6</v>
      </c>
      <c r="K51" s="23">
        <f t="shared" si="6"/>
        <v>176</v>
      </c>
      <c r="L51" s="130">
        <v>1053</v>
      </c>
      <c r="M51" s="22">
        <v>6</v>
      </c>
      <c r="N51" s="23">
        <f t="shared" si="7"/>
        <v>175.5</v>
      </c>
      <c r="O51" s="130">
        <f t="shared" si="8"/>
        <v>3177</v>
      </c>
    </row>
    <row r="52" spans="1:15" ht="15.75">
      <c r="A52" s="33">
        <f t="shared" si="4"/>
        <v>45</v>
      </c>
      <c r="B52" s="98" t="str">
        <f>IF(C52&lt;&gt;"",VLOOKUP($C52,'Elenco giocatori'!$B$2:$H$1308,3,FALSE),"")</f>
        <v>Magia B.C.</v>
      </c>
      <c r="C52" s="31" t="s">
        <v>445</v>
      </c>
      <c r="D52" s="107" t="s">
        <v>446</v>
      </c>
      <c r="E52" s="31" t="s">
        <v>18</v>
      </c>
      <c r="F52" s="153">
        <v>1039</v>
      </c>
      <c r="G52" s="30">
        <v>6</v>
      </c>
      <c r="H52" s="101">
        <f t="shared" si="5"/>
        <v>173.16666666666666</v>
      </c>
      <c r="I52" s="100">
        <v>1019</v>
      </c>
      <c r="J52" s="30">
        <v>6</v>
      </c>
      <c r="K52" s="101">
        <f t="shared" si="6"/>
        <v>169.83333333333334</v>
      </c>
      <c r="L52" s="100">
        <v>1088</v>
      </c>
      <c r="M52" s="30">
        <v>6</v>
      </c>
      <c r="N52" s="101">
        <f t="shared" si="7"/>
        <v>181.33333333333334</v>
      </c>
      <c r="O52" s="100">
        <f t="shared" si="8"/>
        <v>3146</v>
      </c>
    </row>
    <row r="53" spans="1:15" ht="15.75">
      <c r="A53" s="33">
        <f t="shared" si="4"/>
        <v>46</v>
      </c>
      <c r="B53" s="98" t="str">
        <f>IF(C53&lt;&gt;"",VLOOKUP($C53,'Elenco giocatori'!$B$2:$H$1308,3,FALSE),"")</f>
        <v>A.S. Primatist</v>
      </c>
      <c r="C53" s="31" t="s">
        <v>1382</v>
      </c>
      <c r="D53" s="107" t="s">
        <v>1383</v>
      </c>
      <c r="E53" s="31" t="s">
        <v>10</v>
      </c>
      <c r="F53" s="12">
        <v>906</v>
      </c>
      <c r="G53" s="22">
        <v>6</v>
      </c>
      <c r="H53" s="89">
        <f t="shared" si="5"/>
        <v>151</v>
      </c>
      <c r="I53" s="100">
        <v>1067</v>
      </c>
      <c r="J53" s="22">
        <v>6</v>
      </c>
      <c r="K53" s="89">
        <f t="shared" si="6"/>
        <v>177.83333333333334</v>
      </c>
      <c r="L53" s="100">
        <v>1158</v>
      </c>
      <c r="M53" s="30">
        <v>6</v>
      </c>
      <c r="N53" s="89">
        <f t="shared" si="7"/>
        <v>193</v>
      </c>
      <c r="O53" s="90">
        <f t="shared" si="8"/>
        <v>3131</v>
      </c>
    </row>
    <row r="54" spans="1:15" ht="15.75">
      <c r="A54" s="33">
        <f t="shared" si="4"/>
        <v>47</v>
      </c>
      <c r="B54" s="98" t="str">
        <f>IF(C54&lt;&gt;"",VLOOKUP($C54,'Elenco giocatori'!$B$2:$H$1308,3,FALSE),"")</f>
        <v>S.S. Lazio Bowling A.S.D.</v>
      </c>
      <c r="C54" s="99" t="s">
        <v>716</v>
      </c>
      <c r="D54" s="98" t="s">
        <v>717</v>
      </c>
      <c r="E54" s="99" t="s">
        <v>21</v>
      </c>
      <c r="F54" s="12">
        <v>981</v>
      </c>
      <c r="G54" s="22">
        <v>6</v>
      </c>
      <c r="H54" s="89">
        <f t="shared" si="5"/>
        <v>163.5</v>
      </c>
      <c r="I54" s="100">
        <v>1101</v>
      </c>
      <c r="J54" s="22">
        <v>6</v>
      </c>
      <c r="K54" s="89">
        <f t="shared" si="6"/>
        <v>183.5</v>
      </c>
      <c r="L54" s="100">
        <v>1028</v>
      </c>
      <c r="M54" s="30">
        <v>6</v>
      </c>
      <c r="N54" s="89">
        <f t="shared" si="7"/>
        <v>171.33333333333334</v>
      </c>
      <c r="O54" s="90">
        <f t="shared" si="8"/>
        <v>3110</v>
      </c>
    </row>
    <row r="55" spans="1:15" ht="15.75">
      <c r="A55" s="33">
        <f t="shared" si="4"/>
        <v>48</v>
      </c>
      <c r="B55" s="102" t="str">
        <f>IF(C55&lt;&gt;"",VLOOKUP($C55,'Elenco giocatori'!$B$2:$H$1308,3,FALSE),"")</f>
        <v>B.C. Asti</v>
      </c>
      <c r="C55" s="99" t="s">
        <v>254</v>
      </c>
      <c r="D55" s="98" t="s">
        <v>255</v>
      </c>
      <c r="E55" s="99" t="s">
        <v>18</v>
      </c>
      <c r="F55" s="12">
        <v>998</v>
      </c>
      <c r="G55" s="22">
        <v>6</v>
      </c>
      <c r="H55" s="89">
        <f t="shared" si="5"/>
        <v>166.33333333333334</v>
      </c>
      <c r="I55" s="100">
        <v>1021</v>
      </c>
      <c r="J55" s="22">
        <v>6</v>
      </c>
      <c r="K55" s="89">
        <f t="shared" si="6"/>
        <v>170.16666666666666</v>
      </c>
      <c r="L55" s="100">
        <v>1050</v>
      </c>
      <c r="M55" s="30">
        <v>6</v>
      </c>
      <c r="N55" s="89">
        <f t="shared" si="7"/>
        <v>175</v>
      </c>
      <c r="O55" s="90">
        <f t="shared" si="8"/>
        <v>3069</v>
      </c>
    </row>
    <row r="56" spans="1:15" ht="15.75">
      <c r="A56" s="33">
        <f t="shared" si="4"/>
        <v>49</v>
      </c>
      <c r="B56" s="105" t="str">
        <f>IF(C56&lt;&gt;"",VLOOKUP($C56,'Elenco giocatori'!$B$2:$H$1308,3,FALSE),"")</f>
        <v>La Setta Del Torchio</v>
      </c>
      <c r="C56" s="99" t="s">
        <v>642</v>
      </c>
      <c r="D56" s="98" t="s">
        <v>643</v>
      </c>
      <c r="E56" s="99" t="s">
        <v>21</v>
      </c>
      <c r="F56" s="12">
        <v>973</v>
      </c>
      <c r="G56" s="22">
        <v>6</v>
      </c>
      <c r="H56" s="89">
        <f t="shared" si="5"/>
        <v>162.16666666666666</v>
      </c>
      <c r="I56" s="100">
        <v>1041</v>
      </c>
      <c r="J56" s="22">
        <v>6</v>
      </c>
      <c r="K56" s="89">
        <f t="shared" si="6"/>
        <v>173.5</v>
      </c>
      <c r="L56" s="100">
        <v>1046</v>
      </c>
      <c r="M56" s="30">
        <v>6</v>
      </c>
      <c r="N56" s="89">
        <f t="shared" si="7"/>
        <v>174.33333333333334</v>
      </c>
      <c r="O56" s="90">
        <f t="shared" si="8"/>
        <v>3060</v>
      </c>
    </row>
    <row r="57" spans="1:15" ht="15.75">
      <c r="A57" s="33">
        <f t="shared" si="4"/>
        <v>50</v>
      </c>
      <c r="B57" s="98" t="str">
        <f>IF(C57&lt;&gt;"",VLOOKUP($C57,'Elenco giocatori'!$B$2:$H$1308,3,FALSE),"")</f>
        <v>A.S. The Monsters</v>
      </c>
      <c r="C57" s="31" t="s">
        <v>390</v>
      </c>
      <c r="D57" s="103" t="s">
        <v>391</v>
      </c>
      <c r="E57" s="31" t="s">
        <v>18</v>
      </c>
      <c r="F57" s="24">
        <v>1046</v>
      </c>
      <c r="G57" s="22">
        <v>6</v>
      </c>
      <c r="H57" s="89">
        <f t="shared" si="5"/>
        <v>174.33333333333334</v>
      </c>
      <c r="I57" s="100">
        <v>941</v>
      </c>
      <c r="J57" s="22">
        <v>6</v>
      </c>
      <c r="K57" s="89">
        <f t="shared" si="6"/>
        <v>156.83333333333334</v>
      </c>
      <c r="L57" s="100">
        <v>1062</v>
      </c>
      <c r="M57" s="30">
        <v>6</v>
      </c>
      <c r="N57" s="89">
        <f t="shared" si="7"/>
        <v>177</v>
      </c>
      <c r="O57" s="90">
        <f t="shared" si="8"/>
        <v>3049</v>
      </c>
    </row>
    <row r="58" spans="1:15" ht="15.75">
      <c r="A58" s="33">
        <f t="shared" si="4"/>
        <v>51</v>
      </c>
      <c r="B58" s="98" t="str">
        <f>IF(C58&lt;&gt;"",VLOOKUP($C58,'Elenco giocatori'!$B$2:$H$1308,3,FALSE),"")</f>
        <v>A.S. B.C. Red Devil</v>
      </c>
      <c r="C58" s="31" t="s">
        <v>363</v>
      </c>
      <c r="D58" s="103" t="s">
        <v>364</v>
      </c>
      <c r="E58" s="31" t="s">
        <v>21</v>
      </c>
      <c r="F58" s="24">
        <v>970</v>
      </c>
      <c r="G58" s="22">
        <v>6</v>
      </c>
      <c r="H58" s="89">
        <f t="shared" si="5"/>
        <v>161.66666666666666</v>
      </c>
      <c r="I58" s="100">
        <v>1019</v>
      </c>
      <c r="J58" s="22">
        <v>6</v>
      </c>
      <c r="K58" s="89">
        <f t="shared" si="6"/>
        <v>169.83333333333334</v>
      </c>
      <c r="L58" s="100">
        <v>1047</v>
      </c>
      <c r="M58" s="30">
        <v>6</v>
      </c>
      <c r="N58" s="89">
        <f t="shared" si="7"/>
        <v>174.5</v>
      </c>
      <c r="O58" s="90">
        <f t="shared" si="8"/>
        <v>3036</v>
      </c>
    </row>
    <row r="59" spans="1:15" ht="15.75">
      <c r="A59" s="33">
        <f t="shared" si="4"/>
        <v>52</v>
      </c>
      <c r="B59" s="98" t="str">
        <f>IF(C59&lt;&gt;"",VLOOKUP($C59,'Elenco giocatori'!$B$2:$H$1308,3,FALSE),"")</f>
        <v>A.S.D. Tevere Power Zone</v>
      </c>
      <c r="C59" s="99" t="s">
        <v>774</v>
      </c>
      <c r="D59" s="98" t="s">
        <v>775</v>
      </c>
      <c r="E59" s="99" t="s">
        <v>18</v>
      </c>
      <c r="F59" s="12">
        <v>1117</v>
      </c>
      <c r="G59" s="22">
        <v>6</v>
      </c>
      <c r="H59" s="89">
        <f t="shared" si="5"/>
        <v>186.16666666666666</v>
      </c>
      <c r="I59" s="100">
        <v>950</v>
      </c>
      <c r="J59" s="22">
        <v>6</v>
      </c>
      <c r="K59" s="89">
        <f t="shared" si="6"/>
        <v>158.33333333333334</v>
      </c>
      <c r="L59" s="100">
        <v>946</v>
      </c>
      <c r="M59" s="30">
        <v>6</v>
      </c>
      <c r="N59" s="89">
        <f t="shared" si="7"/>
        <v>157.66666666666666</v>
      </c>
      <c r="O59" s="90">
        <f t="shared" si="8"/>
        <v>3013</v>
      </c>
    </row>
    <row r="60" spans="1:15" ht="15.75">
      <c r="A60" s="33">
        <f t="shared" si="4"/>
        <v>53</v>
      </c>
      <c r="B60" s="106" t="str">
        <f>IF(C60&lt;&gt;"",VLOOKUP($C60,'Elenco giocatori'!$B$2:$H$1308,3,FALSE),"")</f>
        <v>Galeone</v>
      </c>
      <c r="C60" s="99" t="s">
        <v>400</v>
      </c>
      <c r="D60" s="98" t="s">
        <v>401</v>
      </c>
      <c r="E60" s="99" t="s">
        <v>21</v>
      </c>
      <c r="F60" s="12">
        <v>1066</v>
      </c>
      <c r="G60" s="22">
        <v>6</v>
      </c>
      <c r="H60" s="89">
        <f t="shared" si="5"/>
        <v>177.66666666666666</v>
      </c>
      <c r="I60" s="100">
        <v>918</v>
      </c>
      <c r="J60" s="22">
        <v>6</v>
      </c>
      <c r="K60" s="89">
        <f t="shared" si="6"/>
        <v>153</v>
      </c>
      <c r="L60" s="100">
        <v>874</v>
      </c>
      <c r="M60" s="30">
        <v>6</v>
      </c>
      <c r="N60" s="89">
        <f t="shared" si="7"/>
        <v>145.66666666666666</v>
      </c>
      <c r="O60" s="90">
        <f t="shared" si="8"/>
        <v>2858</v>
      </c>
    </row>
    <row r="61" spans="1:15" ht="15.75">
      <c r="A61" s="33">
        <f t="shared" si="4"/>
        <v>54</v>
      </c>
      <c r="B61" s="98" t="str">
        <f>IF(C61&lt;&gt;"",VLOOKUP($C61,'Elenco giocatori'!$B$2:$H$1308,3,FALSE),"")</f>
        <v>A.S. Team Lissone</v>
      </c>
      <c r="C61" s="99" t="s">
        <v>1406</v>
      </c>
      <c r="D61" s="98" t="s">
        <v>1407</v>
      </c>
      <c r="E61" s="99" t="s">
        <v>18</v>
      </c>
      <c r="F61" s="12">
        <v>834</v>
      </c>
      <c r="G61" s="22">
        <v>6</v>
      </c>
      <c r="H61" s="89">
        <f t="shared" si="5"/>
        <v>139</v>
      </c>
      <c r="I61" s="100">
        <v>1004</v>
      </c>
      <c r="J61" s="22">
        <v>6</v>
      </c>
      <c r="K61" s="89">
        <f t="shared" si="6"/>
        <v>167.33333333333334</v>
      </c>
      <c r="L61" s="100">
        <v>998</v>
      </c>
      <c r="M61" s="30">
        <v>6</v>
      </c>
      <c r="N61" s="89">
        <f t="shared" si="7"/>
        <v>166.33333333333334</v>
      </c>
      <c r="O61" s="90">
        <f t="shared" si="8"/>
        <v>2836</v>
      </c>
    </row>
    <row r="62" spans="1:15" ht="15.75">
      <c r="A62" s="33">
        <f t="shared" si="4"/>
        <v>55</v>
      </c>
      <c r="B62" s="98" t="str">
        <f>IF(C62&lt;&gt;"",VLOOKUP($C62,'Elenco giocatori'!$B$2:$H$1308,3,FALSE),"")</f>
        <v>Strikelanders</v>
      </c>
      <c r="C62" s="99" t="s">
        <v>1390</v>
      </c>
      <c r="D62" s="98" t="s">
        <v>1391</v>
      </c>
      <c r="E62" s="99" t="s">
        <v>21</v>
      </c>
      <c r="F62" s="12">
        <v>1212</v>
      </c>
      <c r="G62" s="22">
        <v>6</v>
      </c>
      <c r="H62" s="89">
        <f t="shared" si="5"/>
        <v>202</v>
      </c>
      <c r="I62" s="100"/>
      <c r="J62" s="22"/>
      <c r="K62" s="89">
        <f t="shared" si="6"/>
        <v>0</v>
      </c>
      <c r="L62" s="100">
        <v>1150</v>
      </c>
      <c r="M62" s="30">
        <v>6</v>
      </c>
      <c r="N62" s="89">
        <f t="shared" si="7"/>
        <v>191.66666666666666</v>
      </c>
      <c r="O62" s="90">
        <f t="shared" si="8"/>
        <v>2362</v>
      </c>
    </row>
  </sheetData>
  <sheetProtection/>
  <mergeCells count="17">
    <mergeCell ref="A4:K5"/>
    <mergeCell ref="L4:M4"/>
    <mergeCell ref="N4:O4"/>
    <mergeCell ref="L5:M5"/>
    <mergeCell ref="N5:O5"/>
    <mergeCell ref="A6:E6"/>
    <mergeCell ref="F6:H6"/>
    <mergeCell ref="I6:K6"/>
    <mergeCell ref="L6:N6"/>
    <mergeCell ref="O6:O7"/>
    <mergeCell ref="A1:K3"/>
    <mergeCell ref="L1:M1"/>
    <mergeCell ref="N1:O1"/>
    <mergeCell ref="L2:M2"/>
    <mergeCell ref="N2:O2"/>
    <mergeCell ref="L3:M3"/>
    <mergeCell ref="N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0"/>
  <dimension ref="A1:O62"/>
  <sheetViews>
    <sheetView zoomScalePageLayoutView="0" workbookViewId="0" topLeftCell="A1">
      <selection activeCell="L21" sqref="L21"/>
    </sheetView>
  </sheetViews>
  <sheetFormatPr defaultColWidth="9.140625" defaultRowHeight="15"/>
  <cols>
    <col min="1" max="1" width="5.57421875" style="0" bestFit="1" customWidth="1"/>
    <col min="2" max="2" width="26.00390625" style="0" bestFit="1" customWidth="1"/>
    <col min="4" max="4" width="26.7109375" style="0" bestFit="1" customWidth="1"/>
    <col min="5" max="5" width="4.7109375" style="0" bestFit="1" customWidth="1"/>
    <col min="6" max="6" width="7.140625" style="0" bestFit="1" customWidth="1"/>
    <col min="7" max="7" width="5.57421875" style="0" bestFit="1" customWidth="1"/>
    <col min="8" max="8" width="6.57421875" style="0" bestFit="1" customWidth="1"/>
    <col min="9" max="9" width="7.140625" style="0" bestFit="1" customWidth="1"/>
    <col min="10" max="10" width="5.57421875" style="0" bestFit="1" customWidth="1"/>
    <col min="11" max="11" width="6.57421875" style="0" bestFit="1" customWidth="1"/>
  </cols>
  <sheetData>
    <row r="1" spans="1:15" ht="16.5" thickBot="1">
      <c r="A1" s="179" t="s">
        <v>2764</v>
      </c>
      <c r="B1" s="180"/>
      <c r="C1" s="180"/>
      <c r="D1" s="180"/>
      <c r="E1" s="180"/>
      <c r="F1" s="180"/>
      <c r="G1" s="180"/>
      <c r="H1" s="180"/>
      <c r="I1" s="180"/>
      <c r="J1" s="180"/>
      <c r="K1" s="181"/>
      <c r="L1" s="219" t="s">
        <v>2765</v>
      </c>
      <c r="M1" s="220"/>
      <c r="N1" s="221" t="s">
        <v>2787</v>
      </c>
      <c r="O1" s="222"/>
    </row>
    <row r="2" spans="1:15" ht="16.5" thickBot="1">
      <c r="A2" s="182"/>
      <c r="B2" s="183"/>
      <c r="C2" s="183"/>
      <c r="D2" s="183"/>
      <c r="E2" s="183"/>
      <c r="F2" s="183"/>
      <c r="G2" s="183"/>
      <c r="H2" s="183"/>
      <c r="I2" s="183"/>
      <c r="J2" s="183"/>
      <c r="K2" s="184"/>
      <c r="L2" s="219" t="s">
        <v>2767</v>
      </c>
      <c r="M2" s="220"/>
      <c r="N2" s="223">
        <v>41579</v>
      </c>
      <c r="O2" s="224"/>
    </row>
    <row r="3" spans="1:15" ht="16.5" thickBot="1">
      <c r="A3" s="182"/>
      <c r="B3" s="183"/>
      <c r="C3" s="183"/>
      <c r="D3" s="183"/>
      <c r="E3" s="183"/>
      <c r="F3" s="183"/>
      <c r="G3" s="183"/>
      <c r="H3" s="183"/>
      <c r="I3" s="183"/>
      <c r="J3" s="183"/>
      <c r="K3" s="184"/>
      <c r="L3" s="219" t="s">
        <v>2768</v>
      </c>
      <c r="M3" s="220"/>
      <c r="N3" s="223">
        <v>41581</v>
      </c>
      <c r="O3" s="224"/>
    </row>
    <row r="4" spans="1:15" ht="16.5" thickBot="1">
      <c r="A4" s="189" t="s">
        <v>2799</v>
      </c>
      <c r="B4" s="190"/>
      <c r="C4" s="190"/>
      <c r="D4" s="190"/>
      <c r="E4" s="190"/>
      <c r="F4" s="190"/>
      <c r="G4" s="190"/>
      <c r="H4" s="190"/>
      <c r="I4" s="190"/>
      <c r="J4" s="190"/>
      <c r="K4" s="191"/>
      <c r="L4" s="219" t="s">
        <v>2769</v>
      </c>
      <c r="M4" s="220"/>
      <c r="N4" s="200"/>
      <c r="O4" s="200"/>
    </row>
    <row r="5" spans="1:15" ht="16.5" thickBot="1">
      <c r="A5" s="192"/>
      <c r="B5" s="193"/>
      <c r="C5" s="193"/>
      <c r="D5" s="193"/>
      <c r="E5" s="193"/>
      <c r="F5" s="193"/>
      <c r="G5" s="193"/>
      <c r="H5" s="193"/>
      <c r="I5" s="193"/>
      <c r="J5" s="193"/>
      <c r="K5" s="194"/>
      <c r="L5" s="225" t="s">
        <v>2770</v>
      </c>
      <c r="M5" s="226"/>
      <c r="N5" s="227" t="s">
        <v>2771</v>
      </c>
      <c r="O5" s="228"/>
    </row>
    <row r="6" spans="1:15" ht="15.75">
      <c r="A6" s="229"/>
      <c r="B6" s="230"/>
      <c r="C6" s="230"/>
      <c r="D6" s="230"/>
      <c r="E6" s="230"/>
      <c r="F6" s="229" t="s">
        <v>2766</v>
      </c>
      <c r="G6" s="230"/>
      <c r="H6" s="234"/>
      <c r="I6" s="235" t="s">
        <v>2786</v>
      </c>
      <c r="J6" s="235"/>
      <c r="K6" s="235"/>
      <c r="L6" s="235" t="s">
        <v>2783</v>
      </c>
      <c r="M6" s="235"/>
      <c r="N6" s="235"/>
      <c r="O6" s="232" t="s">
        <v>2788</v>
      </c>
    </row>
    <row r="7" spans="1:15" ht="21" customHeight="1">
      <c r="A7" s="49" t="s">
        <v>2772</v>
      </c>
      <c r="B7" s="49" t="s">
        <v>2773</v>
      </c>
      <c r="C7" s="49" t="s">
        <v>2774</v>
      </c>
      <c r="D7" s="49" t="s">
        <v>2775</v>
      </c>
      <c r="E7" s="84" t="s">
        <v>2776</v>
      </c>
      <c r="F7" s="17" t="s">
        <v>2780</v>
      </c>
      <c r="G7" s="53" t="s">
        <v>2778</v>
      </c>
      <c r="H7" s="18" t="s">
        <v>2781</v>
      </c>
      <c r="I7" s="17" t="s">
        <v>2780</v>
      </c>
      <c r="J7" s="53" t="s">
        <v>2778</v>
      </c>
      <c r="K7" s="18" t="s">
        <v>2781</v>
      </c>
      <c r="L7" s="17" t="s">
        <v>2780</v>
      </c>
      <c r="M7" s="53" t="s">
        <v>2778</v>
      </c>
      <c r="N7" s="18" t="s">
        <v>2781</v>
      </c>
      <c r="O7" s="236"/>
    </row>
    <row r="8" spans="1:15" ht="15.75">
      <c r="A8" s="19">
        <v>1</v>
      </c>
      <c r="B8" s="108" t="str">
        <f>IF(C8&lt;&gt;"",VLOOKUP($C8,'Elenco giocatori'!$B$2:$H$1308,3,FALSE),"")</f>
        <v>A.S. Olympia</v>
      </c>
      <c r="C8" s="24" t="s">
        <v>1842</v>
      </c>
      <c r="D8" s="86" t="s">
        <v>1843</v>
      </c>
      <c r="E8" s="24" t="s">
        <v>33</v>
      </c>
      <c r="F8" s="24">
        <v>1387</v>
      </c>
      <c r="G8" s="22">
        <v>6</v>
      </c>
      <c r="H8" s="87">
        <f aca="true" t="shared" si="0" ref="H8:H39">IF(F8&lt;&gt;0,F8/G8,0)</f>
        <v>231.16666666666666</v>
      </c>
      <c r="I8" s="88">
        <v>1231</v>
      </c>
      <c r="J8" s="22">
        <v>6</v>
      </c>
      <c r="K8" s="89">
        <f aca="true" t="shared" si="1" ref="K8:K39">IF(I8&gt;0,I8/J8,0)</f>
        <v>205.16666666666666</v>
      </c>
      <c r="L8" s="109">
        <v>1142</v>
      </c>
      <c r="M8" s="22">
        <v>6</v>
      </c>
      <c r="N8" s="89">
        <f aca="true" t="shared" si="2" ref="N8:N39">+IF(L8&gt;0,L8/M8,0)</f>
        <v>190.33333333333334</v>
      </c>
      <c r="O8" s="90">
        <f aca="true" t="shared" si="3" ref="O8:O39">F8+I8+L8</f>
        <v>3760</v>
      </c>
    </row>
    <row r="9" spans="1:15" ht="15.75">
      <c r="A9" s="19">
        <f aca="true" t="shared" si="4" ref="A9:A62">+A8+1</f>
        <v>2</v>
      </c>
      <c r="B9" s="85" t="str">
        <f>IF(C9&lt;&gt;"",VLOOKUP($C9,'Elenco giocatori'!$B$2:$H$1308,3,FALSE),"")</f>
        <v>Nuovo Mondo</v>
      </c>
      <c r="C9" s="24" t="s">
        <v>2298</v>
      </c>
      <c r="D9" s="131" t="s">
        <v>2299</v>
      </c>
      <c r="E9" s="24" t="s">
        <v>33</v>
      </c>
      <c r="F9" s="12">
        <v>1170</v>
      </c>
      <c r="G9" s="22">
        <v>6</v>
      </c>
      <c r="H9" s="87">
        <f t="shared" si="0"/>
        <v>195</v>
      </c>
      <c r="I9" s="88">
        <v>1196</v>
      </c>
      <c r="J9" s="22">
        <v>6</v>
      </c>
      <c r="K9" s="89">
        <f t="shared" si="1"/>
        <v>199.33333333333334</v>
      </c>
      <c r="L9" s="90">
        <v>1368</v>
      </c>
      <c r="M9" s="22">
        <v>6</v>
      </c>
      <c r="N9" s="89">
        <f t="shared" si="2"/>
        <v>228</v>
      </c>
      <c r="O9" s="90">
        <f t="shared" si="3"/>
        <v>3734</v>
      </c>
    </row>
    <row r="10" spans="1:15" ht="15.75">
      <c r="A10" s="25">
        <f t="shared" si="4"/>
        <v>3</v>
      </c>
      <c r="B10" s="110" t="str">
        <f>IF(C10&lt;&gt;"",VLOOKUP($C10,'Elenco giocatori'!$B$2:$H$1308,3,FALSE),"")</f>
        <v>Blue Team Roma</v>
      </c>
      <c r="C10" s="111" t="s">
        <v>1594</v>
      </c>
      <c r="D10" s="112" t="s">
        <v>1595</v>
      </c>
      <c r="E10" s="24" t="s">
        <v>33</v>
      </c>
      <c r="F10" s="24">
        <v>1190</v>
      </c>
      <c r="G10" s="22">
        <v>6</v>
      </c>
      <c r="H10" s="87">
        <f t="shared" si="0"/>
        <v>198.33333333333334</v>
      </c>
      <c r="I10" s="95">
        <v>1229</v>
      </c>
      <c r="J10" s="22">
        <v>6</v>
      </c>
      <c r="K10" s="89">
        <f t="shared" si="1"/>
        <v>204.83333333333334</v>
      </c>
      <c r="L10" s="96">
        <v>1213</v>
      </c>
      <c r="M10" s="22">
        <v>6</v>
      </c>
      <c r="N10" s="89">
        <f t="shared" si="2"/>
        <v>202.16666666666666</v>
      </c>
      <c r="O10" s="90">
        <f t="shared" si="3"/>
        <v>3632</v>
      </c>
    </row>
    <row r="11" spans="1:15" ht="15.75">
      <c r="A11" s="19">
        <f t="shared" si="4"/>
        <v>4</v>
      </c>
      <c r="B11" s="113" t="str">
        <f>IF(C11&lt;&gt;"",VLOOKUP($C11,'Elenco giocatori'!$B$2:$H$1308,3,FALSE),"")</f>
        <v>A.S. Cobra Bowling 1963 Mi</v>
      </c>
      <c r="C11" s="24" t="s">
        <v>2278</v>
      </c>
      <c r="D11" s="86" t="s">
        <v>2279</v>
      </c>
      <c r="E11" s="24" t="s">
        <v>10</v>
      </c>
      <c r="F11" s="24">
        <v>1063</v>
      </c>
      <c r="G11" s="22">
        <v>6</v>
      </c>
      <c r="H11" s="87">
        <f t="shared" si="0"/>
        <v>177.16666666666666</v>
      </c>
      <c r="I11" s="88">
        <v>1277</v>
      </c>
      <c r="J11" s="22">
        <v>6</v>
      </c>
      <c r="K11" s="89">
        <f t="shared" si="1"/>
        <v>212.83333333333334</v>
      </c>
      <c r="L11" s="109">
        <v>1287</v>
      </c>
      <c r="M11" s="22">
        <v>6</v>
      </c>
      <c r="N11" s="89">
        <f t="shared" si="2"/>
        <v>214.5</v>
      </c>
      <c r="O11" s="90">
        <f t="shared" si="3"/>
        <v>3627</v>
      </c>
    </row>
    <row r="12" spans="1:15" ht="15.75">
      <c r="A12" s="19">
        <f t="shared" si="4"/>
        <v>5</v>
      </c>
      <c r="B12" s="85" t="str">
        <f>IF(C12&lt;&gt;"",VLOOKUP($C12,'Elenco giocatori'!$B$2:$H$1308,3,FALSE),"")</f>
        <v>Blue Team Roma</v>
      </c>
      <c r="C12" s="24" t="s">
        <v>1775</v>
      </c>
      <c r="D12" s="86" t="s">
        <v>1776</v>
      </c>
      <c r="E12" s="24" t="s">
        <v>33</v>
      </c>
      <c r="F12" s="24">
        <v>1145</v>
      </c>
      <c r="G12" s="22">
        <v>6</v>
      </c>
      <c r="H12" s="87">
        <f t="shared" si="0"/>
        <v>190.83333333333334</v>
      </c>
      <c r="I12" s="97">
        <v>1167</v>
      </c>
      <c r="J12" s="22">
        <v>6</v>
      </c>
      <c r="K12" s="89">
        <f t="shared" si="1"/>
        <v>194.5</v>
      </c>
      <c r="L12" s="90">
        <v>1278</v>
      </c>
      <c r="M12" s="22">
        <v>6</v>
      </c>
      <c r="N12" s="89">
        <f t="shared" si="2"/>
        <v>213</v>
      </c>
      <c r="O12" s="90">
        <f t="shared" si="3"/>
        <v>3590</v>
      </c>
    </row>
    <row r="13" spans="1:15" ht="16.5" thickBot="1">
      <c r="A13" s="154">
        <f t="shared" si="4"/>
        <v>6</v>
      </c>
      <c r="B13" s="161" t="str">
        <f>IF(C13&lt;&gt;"",VLOOKUP($C13,'Elenco giocatori'!$B$2:$H$1308,3,FALSE),"")</f>
        <v>A.S. Cobra Bowling 1963 Mi</v>
      </c>
      <c r="C13" s="156" t="s">
        <v>1480</v>
      </c>
      <c r="D13" s="162" t="s">
        <v>1481</v>
      </c>
      <c r="E13" s="156" t="s">
        <v>10</v>
      </c>
      <c r="F13" s="163">
        <v>1220</v>
      </c>
      <c r="G13" s="158">
        <v>6</v>
      </c>
      <c r="H13" s="159">
        <f t="shared" si="0"/>
        <v>203.33333333333334</v>
      </c>
      <c r="I13" s="160">
        <v>1180</v>
      </c>
      <c r="J13" s="158">
        <v>6</v>
      </c>
      <c r="K13" s="159">
        <f t="shared" si="1"/>
        <v>196.66666666666666</v>
      </c>
      <c r="L13" s="160">
        <v>1188</v>
      </c>
      <c r="M13" s="158">
        <v>6</v>
      </c>
      <c r="N13" s="159">
        <f t="shared" si="2"/>
        <v>198</v>
      </c>
      <c r="O13" s="160">
        <f t="shared" si="3"/>
        <v>3588</v>
      </c>
    </row>
    <row r="14" spans="1:15" ht="16.5" thickTop="1">
      <c r="A14" s="27">
        <f t="shared" si="4"/>
        <v>7</v>
      </c>
      <c r="B14" s="105" t="str">
        <f>IF(C14&lt;&gt;"",VLOOKUP($C14,'Elenco giocatori'!$B$2:$H$1308,3,FALSE),"")</f>
        <v>A.S. Cobra Bowling 1963 Mi</v>
      </c>
      <c r="C14" s="31" t="s">
        <v>1548</v>
      </c>
      <c r="D14" s="103" t="s">
        <v>1549</v>
      </c>
      <c r="E14" s="31" t="s">
        <v>33</v>
      </c>
      <c r="F14" s="31">
        <v>1227</v>
      </c>
      <c r="G14" s="30">
        <v>6</v>
      </c>
      <c r="H14" s="32">
        <f t="shared" si="0"/>
        <v>204.5</v>
      </c>
      <c r="I14" s="100">
        <v>1178</v>
      </c>
      <c r="J14" s="30">
        <v>6</v>
      </c>
      <c r="K14" s="101">
        <f t="shared" si="1"/>
        <v>196.33333333333334</v>
      </c>
      <c r="L14" s="104">
        <v>1178</v>
      </c>
      <c r="M14" s="30">
        <v>6</v>
      </c>
      <c r="N14" s="101">
        <f t="shared" si="2"/>
        <v>196.33333333333334</v>
      </c>
      <c r="O14" s="100">
        <f t="shared" si="3"/>
        <v>3583</v>
      </c>
    </row>
    <row r="15" spans="1:15" ht="15.75">
      <c r="A15" s="19">
        <f t="shared" si="4"/>
        <v>8</v>
      </c>
      <c r="B15" s="108" t="str">
        <f>IF(C15&lt;&gt;"",VLOOKUP($C15,'Elenco giocatori'!$B$2:$H$1308,3,FALSE),"")</f>
        <v>A.S. Active Bowling</v>
      </c>
      <c r="C15" s="24" t="s">
        <v>2112</v>
      </c>
      <c r="D15" s="86" t="s">
        <v>2113</v>
      </c>
      <c r="E15" s="24" t="s">
        <v>10</v>
      </c>
      <c r="F15" s="24">
        <v>1287</v>
      </c>
      <c r="G15" s="22">
        <v>6</v>
      </c>
      <c r="H15" s="87">
        <f t="shared" si="0"/>
        <v>214.5</v>
      </c>
      <c r="I15" s="88">
        <v>1124</v>
      </c>
      <c r="J15" s="22">
        <v>6</v>
      </c>
      <c r="K15" s="89">
        <f t="shared" si="1"/>
        <v>187.33333333333334</v>
      </c>
      <c r="L15" s="90">
        <v>1103</v>
      </c>
      <c r="M15" s="22">
        <v>6</v>
      </c>
      <c r="N15" s="89">
        <f t="shared" si="2"/>
        <v>183.83333333333334</v>
      </c>
      <c r="O15" s="90">
        <f t="shared" si="3"/>
        <v>3514</v>
      </c>
    </row>
    <row r="16" spans="1:15" ht="15.75">
      <c r="A16" s="19">
        <f t="shared" si="4"/>
        <v>9</v>
      </c>
      <c r="B16" s="85" t="str">
        <f>IF(C16&lt;&gt;"",VLOOKUP($C16,'Elenco giocatori'!$B$2:$H$1308,3,FALSE),"")</f>
        <v>B.C. Game City</v>
      </c>
      <c r="C16" s="24" t="s">
        <v>1546</v>
      </c>
      <c r="D16" s="86" t="s">
        <v>1547</v>
      </c>
      <c r="E16" s="24" t="s">
        <v>33</v>
      </c>
      <c r="F16" s="24">
        <v>1090</v>
      </c>
      <c r="G16" s="22">
        <v>6</v>
      </c>
      <c r="H16" s="87">
        <f t="shared" si="0"/>
        <v>181.66666666666666</v>
      </c>
      <c r="I16" s="88">
        <v>1266</v>
      </c>
      <c r="J16" s="22">
        <v>6</v>
      </c>
      <c r="K16" s="89">
        <f t="shared" si="1"/>
        <v>211</v>
      </c>
      <c r="L16" s="90">
        <v>1153</v>
      </c>
      <c r="M16" s="22">
        <v>6</v>
      </c>
      <c r="N16" s="89">
        <f t="shared" si="2"/>
        <v>192.16666666666666</v>
      </c>
      <c r="O16" s="90">
        <f t="shared" si="3"/>
        <v>3509</v>
      </c>
    </row>
    <row r="17" spans="1:15" ht="15.75">
      <c r="A17" s="27">
        <f t="shared" si="4"/>
        <v>10</v>
      </c>
      <c r="B17" s="110" t="str">
        <f>IF(C17&lt;&gt;"",VLOOKUP($C17,'Elenco giocatori'!$B$2:$H$1308,3,FALSE),"")</f>
        <v>A.S. 2000 Vicenza B.C.</v>
      </c>
      <c r="C17" s="111" t="s">
        <v>1466</v>
      </c>
      <c r="D17" s="112" t="s">
        <v>1467</v>
      </c>
      <c r="E17" s="24" t="s">
        <v>33</v>
      </c>
      <c r="F17" s="24">
        <v>1164</v>
      </c>
      <c r="G17" s="22">
        <v>6</v>
      </c>
      <c r="H17" s="87">
        <f t="shared" si="0"/>
        <v>194</v>
      </c>
      <c r="I17" s="95">
        <v>1083</v>
      </c>
      <c r="J17" s="22">
        <v>6</v>
      </c>
      <c r="K17" s="89">
        <f t="shared" si="1"/>
        <v>180.5</v>
      </c>
      <c r="L17" s="96">
        <v>1208</v>
      </c>
      <c r="M17" s="22">
        <v>6</v>
      </c>
      <c r="N17" s="89">
        <f t="shared" si="2"/>
        <v>201.33333333333334</v>
      </c>
      <c r="O17" s="90">
        <f t="shared" si="3"/>
        <v>3455</v>
      </c>
    </row>
    <row r="18" spans="1:15" ht="15.75">
      <c r="A18" s="19">
        <f t="shared" si="4"/>
        <v>11</v>
      </c>
      <c r="B18" s="113" t="str">
        <f>IF(C18&lt;&gt;"",VLOOKUP($C18,'Elenco giocatori'!$B$2:$H$1308,3,FALSE),"")</f>
        <v>A.S. Cobra Bowling 1963 Mi</v>
      </c>
      <c r="C18" s="24" t="s">
        <v>1976</v>
      </c>
      <c r="D18" s="86" t="s">
        <v>1977</v>
      </c>
      <c r="E18" s="24" t="s">
        <v>10</v>
      </c>
      <c r="F18" s="24">
        <v>1062</v>
      </c>
      <c r="G18" s="22">
        <v>6</v>
      </c>
      <c r="H18" s="87">
        <f t="shared" si="0"/>
        <v>177</v>
      </c>
      <c r="I18" s="88">
        <v>1117</v>
      </c>
      <c r="J18" s="22">
        <v>6</v>
      </c>
      <c r="K18" s="89">
        <f t="shared" si="1"/>
        <v>186.16666666666666</v>
      </c>
      <c r="L18" s="90">
        <v>1273</v>
      </c>
      <c r="M18" s="22">
        <v>6</v>
      </c>
      <c r="N18" s="89">
        <f t="shared" si="2"/>
        <v>212.16666666666666</v>
      </c>
      <c r="O18" s="90">
        <f t="shared" si="3"/>
        <v>3452</v>
      </c>
    </row>
    <row r="19" spans="1:15" ht="15.75">
      <c r="A19" s="19">
        <f t="shared" si="4"/>
        <v>12</v>
      </c>
      <c r="B19" s="85" t="str">
        <f>IF(C19&lt;&gt;"",VLOOKUP($C19,'Elenco giocatori'!$B$2:$H$1308,3,FALSE),"")</f>
        <v>Asb Miramar</v>
      </c>
      <c r="C19" s="24" t="s">
        <v>1425</v>
      </c>
      <c r="D19" s="86" t="s">
        <v>1426</v>
      </c>
      <c r="E19" s="24" t="s">
        <v>33</v>
      </c>
      <c r="F19" s="24">
        <v>1198</v>
      </c>
      <c r="G19" s="22">
        <v>6</v>
      </c>
      <c r="H19" s="87">
        <f t="shared" si="0"/>
        <v>199.66666666666666</v>
      </c>
      <c r="I19" s="97">
        <v>1094</v>
      </c>
      <c r="J19" s="22">
        <v>6</v>
      </c>
      <c r="K19" s="89">
        <f t="shared" si="1"/>
        <v>182.33333333333334</v>
      </c>
      <c r="L19" s="90">
        <v>1157</v>
      </c>
      <c r="M19" s="22">
        <v>6</v>
      </c>
      <c r="N19" s="89">
        <f t="shared" si="2"/>
        <v>192.83333333333334</v>
      </c>
      <c r="O19" s="90">
        <f t="shared" si="3"/>
        <v>3449</v>
      </c>
    </row>
    <row r="20" spans="1:15" ht="15.75">
      <c r="A20" s="27">
        <f t="shared" si="4"/>
        <v>13</v>
      </c>
      <c r="B20" s="91" t="str">
        <f>IF(C20&lt;&gt;"",VLOOKUP($C20,'Elenco giocatori'!$B$2:$H$1308,3,FALSE),"")</f>
        <v>Galeone</v>
      </c>
      <c r="C20" s="24" t="s">
        <v>1510</v>
      </c>
      <c r="D20" s="86" t="s">
        <v>1511</v>
      </c>
      <c r="E20" s="24" t="s">
        <v>33</v>
      </c>
      <c r="F20" s="24">
        <v>1228</v>
      </c>
      <c r="G20" s="22">
        <v>6</v>
      </c>
      <c r="H20" s="23">
        <f t="shared" si="0"/>
        <v>204.66666666666666</v>
      </c>
      <c r="I20" s="130">
        <v>1107</v>
      </c>
      <c r="J20" s="22">
        <v>6</v>
      </c>
      <c r="K20" s="23">
        <f t="shared" si="1"/>
        <v>184.5</v>
      </c>
      <c r="L20" s="130">
        <v>1113</v>
      </c>
      <c r="M20" s="22">
        <v>6</v>
      </c>
      <c r="N20" s="23">
        <f t="shared" si="2"/>
        <v>185.5</v>
      </c>
      <c r="O20" s="130">
        <f t="shared" si="3"/>
        <v>3448</v>
      </c>
    </row>
    <row r="21" spans="1:15" ht="15.75">
      <c r="A21" s="19">
        <f t="shared" si="4"/>
        <v>14</v>
      </c>
      <c r="B21" s="105" t="str">
        <f>IF(C21&lt;&gt;"",VLOOKUP($C21,'Elenco giocatori'!$B$2:$H$1308,3,FALSE),"")</f>
        <v>Banda Del Buco B.C.</v>
      </c>
      <c r="C21" s="31" t="s">
        <v>1638</v>
      </c>
      <c r="D21" s="103" t="s">
        <v>1639</v>
      </c>
      <c r="E21" s="31" t="s">
        <v>33</v>
      </c>
      <c r="F21" s="31">
        <v>1072</v>
      </c>
      <c r="G21" s="30">
        <v>6</v>
      </c>
      <c r="H21" s="32">
        <f t="shared" si="0"/>
        <v>178.66666666666666</v>
      </c>
      <c r="I21" s="100">
        <v>1257</v>
      </c>
      <c r="J21" s="30">
        <v>6</v>
      </c>
      <c r="K21" s="101">
        <f t="shared" si="1"/>
        <v>209.5</v>
      </c>
      <c r="L21" s="100">
        <v>1114</v>
      </c>
      <c r="M21" s="30">
        <v>6</v>
      </c>
      <c r="N21" s="101">
        <f t="shared" si="2"/>
        <v>185.66666666666666</v>
      </c>
      <c r="O21" s="100">
        <f t="shared" si="3"/>
        <v>3443</v>
      </c>
    </row>
    <row r="22" spans="1:15" ht="15.75">
      <c r="A22" s="19">
        <f t="shared" si="4"/>
        <v>15</v>
      </c>
      <c r="B22" s="108" t="str">
        <f>IF(C22&lt;&gt;"",VLOOKUP($C22,'Elenco giocatori'!$B$2:$H$1308,3,FALSE),"")</f>
        <v>A.S. 2001</v>
      </c>
      <c r="C22" s="24" t="s">
        <v>1749</v>
      </c>
      <c r="D22" s="86" t="s">
        <v>1750</v>
      </c>
      <c r="E22" s="24" t="s">
        <v>33</v>
      </c>
      <c r="F22" s="24">
        <v>1192</v>
      </c>
      <c r="G22" s="22">
        <v>6</v>
      </c>
      <c r="H22" s="87">
        <f t="shared" si="0"/>
        <v>198.66666666666666</v>
      </c>
      <c r="I22" s="88">
        <v>1169</v>
      </c>
      <c r="J22" s="22">
        <v>6</v>
      </c>
      <c r="K22" s="89">
        <f t="shared" si="1"/>
        <v>194.83333333333334</v>
      </c>
      <c r="L22" s="109">
        <v>1076</v>
      </c>
      <c r="M22" s="22">
        <v>6</v>
      </c>
      <c r="N22" s="89">
        <f t="shared" si="2"/>
        <v>179.33333333333334</v>
      </c>
      <c r="O22" s="90">
        <f t="shared" si="3"/>
        <v>3437</v>
      </c>
    </row>
    <row r="23" spans="1:15" ht="15.75">
      <c r="A23" s="27">
        <f t="shared" si="4"/>
        <v>16</v>
      </c>
      <c r="B23" s="85" t="str">
        <f>IF(C23&lt;&gt;"",VLOOKUP($C23,'Elenco giocatori'!$B$2:$H$1308,3,FALSE),"")</f>
        <v>Pin Eleven Bowling Team</v>
      </c>
      <c r="C23" s="24" t="s">
        <v>1514</v>
      </c>
      <c r="D23" s="131" t="s">
        <v>1515</v>
      </c>
      <c r="E23" s="24" t="s">
        <v>33</v>
      </c>
      <c r="F23" s="12">
        <v>1082</v>
      </c>
      <c r="G23" s="22">
        <v>6</v>
      </c>
      <c r="H23" s="87">
        <f t="shared" si="0"/>
        <v>180.33333333333334</v>
      </c>
      <c r="I23" s="88">
        <v>1261</v>
      </c>
      <c r="J23" s="22">
        <v>6</v>
      </c>
      <c r="K23" s="89">
        <f t="shared" si="1"/>
        <v>210.16666666666666</v>
      </c>
      <c r="L23" s="90">
        <v>1089</v>
      </c>
      <c r="M23" s="22">
        <v>6</v>
      </c>
      <c r="N23" s="89">
        <f t="shared" si="2"/>
        <v>181.5</v>
      </c>
      <c r="O23" s="90">
        <f t="shared" si="3"/>
        <v>3432</v>
      </c>
    </row>
    <row r="24" spans="1:15" ht="15.75">
      <c r="A24" s="19">
        <f t="shared" si="4"/>
        <v>17</v>
      </c>
      <c r="B24" s="110" t="str">
        <f>IF(C24&lt;&gt;"",VLOOKUP($C24,'Elenco giocatori'!$B$2:$H$1308,3,FALSE),"")</f>
        <v>A.S. B.C. Scorpion Milano</v>
      </c>
      <c r="C24" s="111" t="s">
        <v>2090</v>
      </c>
      <c r="D24" s="112" t="s">
        <v>2091</v>
      </c>
      <c r="E24" s="24" t="s">
        <v>10</v>
      </c>
      <c r="F24" s="24">
        <v>1194</v>
      </c>
      <c r="G24" s="22">
        <v>6</v>
      </c>
      <c r="H24" s="87">
        <f t="shared" si="0"/>
        <v>199</v>
      </c>
      <c r="I24" s="95">
        <v>1060</v>
      </c>
      <c r="J24" s="22">
        <v>6</v>
      </c>
      <c r="K24" s="89">
        <f t="shared" si="1"/>
        <v>176.66666666666666</v>
      </c>
      <c r="L24" s="96">
        <v>1151</v>
      </c>
      <c r="M24" s="22">
        <v>6</v>
      </c>
      <c r="N24" s="89">
        <f t="shared" si="2"/>
        <v>191.83333333333334</v>
      </c>
      <c r="O24" s="90">
        <f t="shared" si="3"/>
        <v>3405</v>
      </c>
    </row>
    <row r="25" spans="1:15" ht="15.75">
      <c r="A25" s="19">
        <f t="shared" si="4"/>
        <v>18</v>
      </c>
      <c r="B25" s="113" t="str">
        <f>IF(C25&lt;&gt;"",VLOOKUP($C25,'Elenco giocatori'!$B$2:$H$1308,3,FALSE),"")</f>
        <v>Mandrake</v>
      </c>
      <c r="C25" s="24" t="s">
        <v>1512</v>
      </c>
      <c r="D25" s="86" t="s">
        <v>1513</v>
      </c>
      <c r="E25" s="24" t="s">
        <v>33</v>
      </c>
      <c r="F25" s="24">
        <v>1075</v>
      </c>
      <c r="G25" s="22">
        <v>6</v>
      </c>
      <c r="H25" s="87">
        <f t="shared" si="0"/>
        <v>179.16666666666666</v>
      </c>
      <c r="I25" s="88">
        <v>1196</v>
      </c>
      <c r="J25" s="22">
        <v>6</v>
      </c>
      <c r="K25" s="89">
        <f t="shared" si="1"/>
        <v>199.33333333333334</v>
      </c>
      <c r="L25" s="109">
        <v>1124</v>
      </c>
      <c r="M25" s="22">
        <v>6</v>
      </c>
      <c r="N25" s="89">
        <f t="shared" si="2"/>
        <v>187.33333333333334</v>
      </c>
      <c r="O25" s="90">
        <f t="shared" si="3"/>
        <v>3395</v>
      </c>
    </row>
    <row r="26" spans="1:15" ht="15.75">
      <c r="A26" s="27">
        <f t="shared" si="4"/>
        <v>19</v>
      </c>
      <c r="B26" s="85" t="str">
        <f>IF(C26&lt;&gt;"",VLOOKUP($C26,'Elenco giocatori'!$B$2:$H$1308,3,FALSE),"")</f>
        <v>A.S. B.C. Quirinale</v>
      </c>
      <c r="C26" s="24" t="s">
        <v>1712</v>
      </c>
      <c r="D26" s="86" t="s">
        <v>1713</v>
      </c>
      <c r="E26" s="24" t="s">
        <v>10</v>
      </c>
      <c r="F26" s="24">
        <v>1275</v>
      </c>
      <c r="G26" s="22">
        <v>6</v>
      </c>
      <c r="H26" s="87">
        <f t="shared" si="0"/>
        <v>212.5</v>
      </c>
      <c r="I26" s="97">
        <v>1070</v>
      </c>
      <c r="J26" s="22">
        <v>6</v>
      </c>
      <c r="K26" s="89">
        <f t="shared" si="1"/>
        <v>178.33333333333334</v>
      </c>
      <c r="L26" s="90">
        <v>1047</v>
      </c>
      <c r="M26" s="22">
        <v>6</v>
      </c>
      <c r="N26" s="89">
        <f t="shared" si="2"/>
        <v>174.5</v>
      </c>
      <c r="O26" s="90">
        <f t="shared" si="3"/>
        <v>3392</v>
      </c>
    </row>
    <row r="27" spans="1:15" ht="15.75">
      <c r="A27" s="19">
        <f t="shared" si="4"/>
        <v>20</v>
      </c>
      <c r="B27" s="91" t="str">
        <f>IF(C27&lt;&gt;"",VLOOKUP($C27,'Elenco giocatori'!$B$2:$H$1308,3,FALSE),"")</f>
        <v>A.S.B. Thunder Team</v>
      </c>
      <c r="C27" s="24" t="s">
        <v>1494</v>
      </c>
      <c r="D27" s="86" t="s">
        <v>1495</v>
      </c>
      <c r="E27" s="24" t="s">
        <v>33</v>
      </c>
      <c r="F27" s="24">
        <v>1140</v>
      </c>
      <c r="G27" s="22">
        <v>6</v>
      </c>
      <c r="H27" s="23">
        <f t="shared" si="0"/>
        <v>190</v>
      </c>
      <c r="I27" s="130">
        <v>1170</v>
      </c>
      <c r="J27" s="22">
        <v>6</v>
      </c>
      <c r="K27" s="23">
        <f t="shared" si="1"/>
        <v>195</v>
      </c>
      <c r="L27" s="130">
        <v>1080</v>
      </c>
      <c r="M27" s="22">
        <v>6</v>
      </c>
      <c r="N27" s="23">
        <f t="shared" si="2"/>
        <v>180</v>
      </c>
      <c r="O27" s="130">
        <f t="shared" si="3"/>
        <v>3390</v>
      </c>
    </row>
    <row r="28" spans="1:15" ht="15.75">
      <c r="A28" s="19">
        <f t="shared" si="4"/>
        <v>21</v>
      </c>
      <c r="B28" s="105" t="str">
        <f>IF(C28&lt;&gt;"",VLOOKUP($C28,'Elenco giocatori'!$B$2:$H$1308,3,FALSE),"")</f>
        <v>A.S. 2001</v>
      </c>
      <c r="C28" s="31" t="s">
        <v>1526</v>
      </c>
      <c r="D28" s="103" t="s">
        <v>1527</v>
      </c>
      <c r="E28" s="31" t="s">
        <v>10</v>
      </c>
      <c r="F28" s="31">
        <v>1100</v>
      </c>
      <c r="G28" s="30">
        <v>6</v>
      </c>
      <c r="H28" s="32">
        <f t="shared" si="0"/>
        <v>183.33333333333334</v>
      </c>
      <c r="I28" s="100">
        <v>1107</v>
      </c>
      <c r="J28" s="30">
        <v>6</v>
      </c>
      <c r="K28" s="101">
        <f t="shared" si="1"/>
        <v>184.5</v>
      </c>
      <c r="L28" s="100">
        <v>1167</v>
      </c>
      <c r="M28" s="30">
        <v>6</v>
      </c>
      <c r="N28" s="101">
        <f t="shared" si="2"/>
        <v>194.5</v>
      </c>
      <c r="O28" s="100">
        <f t="shared" si="3"/>
        <v>3374</v>
      </c>
    </row>
    <row r="29" spans="1:15" ht="15.75">
      <c r="A29" s="27">
        <f t="shared" si="4"/>
        <v>22</v>
      </c>
      <c r="B29" s="108" t="str">
        <f>IF(C29&lt;&gt;"",VLOOKUP($C29,'Elenco giocatori'!$B$2:$H$1308,3,FALSE),"")</f>
        <v>B.C. Salerno</v>
      </c>
      <c r="C29" s="24" t="s">
        <v>1850</v>
      </c>
      <c r="D29" s="86" t="s">
        <v>1851</v>
      </c>
      <c r="E29" s="24" t="s">
        <v>10</v>
      </c>
      <c r="F29" s="24">
        <v>1130</v>
      </c>
      <c r="G29" s="22">
        <v>6</v>
      </c>
      <c r="H29" s="87">
        <f t="shared" si="0"/>
        <v>188.33333333333334</v>
      </c>
      <c r="I29" s="88">
        <v>1114</v>
      </c>
      <c r="J29" s="22">
        <v>6</v>
      </c>
      <c r="K29" s="89">
        <f t="shared" si="1"/>
        <v>185.66666666666666</v>
      </c>
      <c r="L29" s="90">
        <v>1126</v>
      </c>
      <c r="M29" s="22">
        <v>6</v>
      </c>
      <c r="N29" s="89">
        <f t="shared" si="2"/>
        <v>187.66666666666666</v>
      </c>
      <c r="O29" s="90">
        <f t="shared" si="3"/>
        <v>3370</v>
      </c>
    </row>
    <row r="30" spans="1:15" ht="15.75">
      <c r="A30" s="19">
        <f t="shared" si="4"/>
        <v>23</v>
      </c>
      <c r="B30" s="85" t="str">
        <f>IF(C30&lt;&gt;"",VLOOKUP($C30,'Elenco giocatori'!$B$2:$H$1308,3,FALSE),"")</f>
        <v>Magia B.C.</v>
      </c>
      <c r="C30" s="24" t="s">
        <v>1486</v>
      </c>
      <c r="D30" s="86" t="s">
        <v>1487</v>
      </c>
      <c r="E30" s="24" t="s">
        <v>10</v>
      </c>
      <c r="F30" s="24">
        <v>1134</v>
      </c>
      <c r="G30" s="22">
        <v>6</v>
      </c>
      <c r="H30" s="87">
        <f t="shared" si="0"/>
        <v>189</v>
      </c>
      <c r="I30" s="88">
        <v>1142</v>
      </c>
      <c r="J30" s="22">
        <v>6</v>
      </c>
      <c r="K30" s="89">
        <f t="shared" si="1"/>
        <v>190.33333333333334</v>
      </c>
      <c r="L30" s="109">
        <v>1091</v>
      </c>
      <c r="M30" s="22">
        <v>6</v>
      </c>
      <c r="N30" s="89">
        <f t="shared" si="2"/>
        <v>181.83333333333334</v>
      </c>
      <c r="O30" s="90">
        <f t="shared" si="3"/>
        <v>3367</v>
      </c>
    </row>
    <row r="31" spans="1:15" ht="15.75">
      <c r="A31" s="19">
        <f t="shared" si="4"/>
        <v>24</v>
      </c>
      <c r="B31" s="110" t="str">
        <f>IF(C31&lt;&gt;"",VLOOKUP($C31,'Elenco giocatori'!$B$2:$H$1308,3,FALSE),"")</f>
        <v>A.S. Cobra Bowling 1963 Mi</v>
      </c>
      <c r="C31" s="111" t="s">
        <v>1453</v>
      </c>
      <c r="D31" s="112" t="s">
        <v>1454</v>
      </c>
      <c r="E31" s="24" t="s">
        <v>10</v>
      </c>
      <c r="F31" s="24">
        <v>1184</v>
      </c>
      <c r="G31" s="22">
        <v>6</v>
      </c>
      <c r="H31" s="87">
        <f t="shared" si="0"/>
        <v>197.33333333333334</v>
      </c>
      <c r="I31" s="95">
        <v>1039</v>
      </c>
      <c r="J31" s="22">
        <v>6</v>
      </c>
      <c r="K31" s="89">
        <f t="shared" si="1"/>
        <v>173.16666666666666</v>
      </c>
      <c r="L31" s="96">
        <v>1142</v>
      </c>
      <c r="M31" s="22">
        <v>6</v>
      </c>
      <c r="N31" s="89">
        <f t="shared" si="2"/>
        <v>190.33333333333334</v>
      </c>
      <c r="O31" s="90">
        <f t="shared" si="3"/>
        <v>3365</v>
      </c>
    </row>
    <row r="32" spans="1:15" ht="15.75">
      <c r="A32" s="27">
        <f t="shared" si="4"/>
        <v>25</v>
      </c>
      <c r="B32" s="113" t="str">
        <f>IF(C32&lt;&gt;"",VLOOKUP($C32,'Elenco giocatori'!$B$2:$H$1308,3,FALSE),"")</f>
        <v>A.S.D. Bowl.Portogruaro Tigers</v>
      </c>
      <c r="C32" s="24" t="s">
        <v>1464</v>
      </c>
      <c r="D32" s="86" t="s">
        <v>1465</v>
      </c>
      <c r="E32" s="24" t="s">
        <v>33</v>
      </c>
      <c r="F32" s="24">
        <v>1133</v>
      </c>
      <c r="G32" s="22">
        <v>6</v>
      </c>
      <c r="H32" s="87">
        <f t="shared" si="0"/>
        <v>188.83333333333334</v>
      </c>
      <c r="I32" s="88">
        <v>1108</v>
      </c>
      <c r="J32" s="22">
        <v>6</v>
      </c>
      <c r="K32" s="89">
        <f t="shared" si="1"/>
        <v>184.66666666666666</v>
      </c>
      <c r="L32" s="90">
        <v>1117</v>
      </c>
      <c r="M32" s="22">
        <v>6</v>
      </c>
      <c r="N32" s="89">
        <f t="shared" si="2"/>
        <v>186.16666666666666</v>
      </c>
      <c r="O32" s="90">
        <f t="shared" si="3"/>
        <v>3358</v>
      </c>
    </row>
    <row r="33" spans="1:15" ht="15.75">
      <c r="A33" s="19">
        <f t="shared" si="4"/>
        <v>26</v>
      </c>
      <c r="B33" s="85" t="str">
        <f>IF(C33&lt;&gt;"",VLOOKUP($C33,'Elenco giocatori'!$B$2:$H$1308,3,FALSE),"")</f>
        <v>Bowling Center Two Biella</v>
      </c>
      <c r="C33" s="24" t="s">
        <v>1731</v>
      </c>
      <c r="D33" s="86" t="s">
        <v>1732</v>
      </c>
      <c r="E33" s="24" t="s">
        <v>10</v>
      </c>
      <c r="F33" s="24">
        <v>1110</v>
      </c>
      <c r="G33" s="22">
        <v>6</v>
      </c>
      <c r="H33" s="87">
        <f t="shared" si="0"/>
        <v>185</v>
      </c>
      <c r="I33" s="97">
        <v>1039</v>
      </c>
      <c r="J33" s="22">
        <v>6</v>
      </c>
      <c r="K33" s="89">
        <f t="shared" si="1"/>
        <v>173.16666666666666</v>
      </c>
      <c r="L33" s="90">
        <v>1206</v>
      </c>
      <c r="M33" s="22">
        <v>6</v>
      </c>
      <c r="N33" s="89">
        <f t="shared" si="2"/>
        <v>201</v>
      </c>
      <c r="O33" s="90">
        <f t="shared" si="3"/>
        <v>3355</v>
      </c>
    </row>
    <row r="34" spans="1:15" ht="15.75">
      <c r="A34" s="19">
        <f t="shared" si="4"/>
        <v>27</v>
      </c>
      <c r="B34" s="91" t="str">
        <f>IF(C34&lt;&gt;"",VLOOKUP($C34,'Elenco giocatori'!$B$2:$H$1308,3,FALSE),"")</f>
        <v>Mistral Napoli</v>
      </c>
      <c r="C34" s="24" t="s">
        <v>1666</v>
      </c>
      <c r="D34" s="86" t="s">
        <v>1667</v>
      </c>
      <c r="E34" s="24" t="s">
        <v>10</v>
      </c>
      <c r="F34" s="24">
        <v>1141</v>
      </c>
      <c r="G34" s="22">
        <v>6</v>
      </c>
      <c r="H34" s="23">
        <f t="shared" si="0"/>
        <v>190.16666666666666</v>
      </c>
      <c r="I34" s="130">
        <v>1105</v>
      </c>
      <c r="J34" s="22">
        <v>6</v>
      </c>
      <c r="K34" s="23">
        <f t="shared" si="1"/>
        <v>184.16666666666666</v>
      </c>
      <c r="L34" s="130">
        <v>1106</v>
      </c>
      <c r="M34" s="22">
        <v>6</v>
      </c>
      <c r="N34" s="23">
        <f t="shared" si="2"/>
        <v>184.33333333333334</v>
      </c>
      <c r="O34" s="130">
        <f t="shared" si="3"/>
        <v>3352</v>
      </c>
    </row>
    <row r="35" spans="1:15" ht="15.75">
      <c r="A35" s="27">
        <f t="shared" si="4"/>
        <v>28</v>
      </c>
      <c r="B35" s="105" t="str">
        <f>IF(C35&lt;&gt;"",VLOOKUP($C35,'Elenco giocatori'!$B$2:$H$1308,3,FALSE),"")</f>
        <v>A.S. Active Bowling</v>
      </c>
      <c r="C35" s="31" t="s">
        <v>1797</v>
      </c>
      <c r="D35" s="103" t="s">
        <v>1798</v>
      </c>
      <c r="E35" s="31" t="s">
        <v>33</v>
      </c>
      <c r="F35" s="31">
        <v>1291</v>
      </c>
      <c r="G35" s="30">
        <v>6</v>
      </c>
      <c r="H35" s="32">
        <f t="shared" si="0"/>
        <v>215.16666666666666</v>
      </c>
      <c r="I35" s="100">
        <v>1008</v>
      </c>
      <c r="J35" s="30">
        <v>6</v>
      </c>
      <c r="K35" s="101">
        <f t="shared" si="1"/>
        <v>168</v>
      </c>
      <c r="L35" s="100">
        <v>1052</v>
      </c>
      <c r="M35" s="30">
        <v>6</v>
      </c>
      <c r="N35" s="101">
        <f t="shared" si="2"/>
        <v>175.33333333333334</v>
      </c>
      <c r="O35" s="100">
        <f t="shared" si="3"/>
        <v>3351</v>
      </c>
    </row>
    <row r="36" spans="1:15" ht="15.75">
      <c r="A36" s="19">
        <f t="shared" si="4"/>
        <v>29</v>
      </c>
      <c r="B36" s="108" t="str">
        <f>IF(C36&lt;&gt;"",VLOOKUP($C36,'Elenco giocatori'!$B$2:$H$1308,3,FALSE),"")</f>
        <v>A.S. 2001</v>
      </c>
      <c r="C36" s="24" t="s">
        <v>2012</v>
      </c>
      <c r="D36" s="131" t="s">
        <v>2013</v>
      </c>
      <c r="E36" s="24" t="s">
        <v>10</v>
      </c>
      <c r="F36" s="12">
        <v>1108</v>
      </c>
      <c r="G36" s="22">
        <v>6</v>
      </c>
      <c r="H36" s="87">
        <f t="shared" si="0"/>
        <v>184.66666666666666</v>
      </c>
      <c r="I36" s="88">
        <v>1102</v>
      </c>
      <c r="J36" s="22">
        <v>6</v>
      </c>
      <c r="K36" s="89">
        <f t="shared" si="1"/>
        <v>183.66666666666666</v>
      </c>
      <c r="L36" s="90">
        <v>1140</v>
      </c>
      <c r="M36" s="22">
        <v>6</v>
      </c>
      <c r="N36" s="89">
        <f t="shared" si="2"/>
        <v>190</v>
      </c>
      <c r="O36" s="90">
        <f t="shared" si="3"/>
        <v>3350</v>
      </c>
    </row>
    <row r="37" spans="1:15" ht="15.75">
      <c r="A37" s="19">
        <f t="shared" si="4"/>
        <v>30</v>
      </c>
      <c r="B37" s="85" t="str">
        <f>IF(C37&lt;&gt;"",VLOOKUP($C37,'Elenco giocatori'!$B$2:$H$1308,3,FALSE),"")</f>
        <v>Banda Del Buco B.C.</v>
      </c>
      <c r="C37" s="24" t="s">
        <v>1642</v>
      </c>
      <c r="D37" s="86" t="s">
        <v>1643</v>
      </c>
      <c r="E37" s="24" t="s">
        <v>10</v>
      </c>
      <c r="F37" s="24">
        <v>1076</v>
      </c>
      <c r="G37" s="22">
        <v>6</v>
      </c>
      <c r="H37" s="87">
        <f t="shared" si="0"/>
        <v>179.33333333333334</v>
      </c>
      <c r="I37" s="88">
        <v>1165</v>
      </c>
      <c r="J37" s="22">
        <v>6</v>
      </c>
      <c r="K37" s="89">
        <f t="shared" si="1"/>
        <v>194.16666666666666</v>
      </c>
      <c r="L37" s="90">
        <v>1108</v>
      </c>
      <c r="M37" s="22">
        <v>6</v>
      </c>
      <c r="N37" s="89">
        <f t="shared" si="2"/>
        <v>184.66666666666666</v>
      </c>
      <c r="O37" s="90">
        <f t="shared" si="3"/>
        <v>3349</v>
      </c>
    </row>
    <row r="38" spans="1:15" ht="15.75">
      <c r="A38" s="27">
        <f t="shared" si="4"/>
        <v>31</v>
      </c>
      <c r="B38" s="110" t="str">
        <f>IF(C38&lt;&gt;"",VLOOKUP($C38,'Elenco giocatori'!$B$2:$H$1308,3,FALSE),"")</f>
        <v>A.S. B.C. Quirinale</v>
      </c>
      <c r="C38" s="111" t="s">
        <v>1610</v>
      </c>
      <c r="D38" s="112" t="s">
        <v>1611</v>
      </c>
      <c r="E38" s="24" t="s">
        <v>10</v>
      </c>
      <c r="F38" s="24">
        <v>1142</v>
      </c>
      <c r="G38" s="22">
        <v>6</v>
      </c>
      <c r="H38" s="87">
        <f t="shared" si="0"/>
        <v>190.33333333333334</v>
      </c>
      <c r="I38" s="95">
        <v>1055</v>
      </c>
      <c r="J38" s="22">
        <v>6</v>
      </c>
      <c r="K38" s="89">
        <f t="shared" si="1"/>
        <v>175.83333333333334</v>
      </c>
      <c r="L38" s="96">
        <v>1148</v>
      </c>
      <c r="M38" s="22">
        <v>6</v>
      </c>
      <c r="N38" s="89">
        <f t="shared" si="2"/>
        <v>191.33333333333334</v>
      </c>
      <c r="O38" s="90">
        <f t="shared" si="3"/>
        <v>3345</v>
      </c>
    </row>
    <row r="39" spans="1:15" ht="15.75">
      <c r="A39" s="19">
        <f t="shared" si="4"/>
        <v>32</v>
      </c>
      <c r="B39" s="113" t="str">
        <f>IF(C39&lt;&gt;"",VLOOKUP($C39,'Elenco giocatori'!$B$2:$H$1308,3,FALSE),"")</f>
        <v>A.S. All Star Team</v>
      </c>
      <c r="C39" s="24" t="s">
        <v>2147</v>
      </c>
      <c r="D39" s="86" t="s">
        <v>2148</v>
      </c>
      <c r="E39" s="24" t="s">
        <v>10</v>
      </c>
      <c r="F39" s="24">
        <v>1068</v>
      </c>
      <c r="G39" s="22">
        <v>6</v>
      </c>
      <c r="H39" s="87">
        <f t="shared" si="0"/>
        <v>178</v>
      </c>
      <c r="I39" s="88">
        <v>1192</v>
      </c>
      <c r="J39" s="22">
        <v>6</v>
      </c>
      <c r="K39" s="89">
        <f t="shared" si="1"/>
        <v>198.66666666666666</v>
      </c>
      <c r="L39" s="90">
        <v>1067</v>
      </c>
      <c r="M39" s="22">
        <v>6</v>
      </c>
      <c r="N39" s="89">
        <f t="shared" si="2"/>
        <v>177.83333333333334</v>
      </c>
      <c r="O39" s="90">
        <f t="shared" si="3"/>
        <v>3327</v>
      </c>
    </row>
    <row r="40" spans="1:15" ht="15.75">
      <c r="A40" s="19">
        <f t="shared" si="4"/>
        <v>33</v>
      </c>
      <c r="B40" s="85" t="str">
        <f>IF(C40&lt;&gt;"",VLOOKUP($C40,'Elenco giocatori'!$B$2:$H$1308,3,FALSE),"")</f>
        <v>B.C. Game City</v>
      </c>
      <c r="C40" s="24" t="s">
        <v>1902</v>
      </c>
      <c r="D40" s="86" t="s">
        <v>1903</v>
      </c>
      <c r="E40" s="24" t="s">
        <v>10</v>
      </c>
      <c r="F40" s="24">
        <v>1157</v>
      </c>
      <c r="G40" s="22">
        <v>6</v>
      </c>
      <c r="H40" s="87">
        <f aca="true" t="shared" si="5" ref="H40:H62">IF(F40&lt;&gt;0,F40/G40,0)</f>
        <v>192.83333333333334</v>
      </c>
      <c r="I40" s="97">
        <v>1131</v>
      </c>
      <c r="J40" s="22">
        <v>6</v>
      </c>
      <c r="K40" s="89">
        <f aca="true" t="shared" si="6" ref="K40:K62">IF(I40&gt;0,I40/J40,0)</f>
        <v>188.5</v>
      </c>
      <c r="L40" s="90">
        <v>1033</v>
      </c>
      <c r="M40" s="22">
        <v>6</v>
      </c>
      <c r="N40" s="89">
        <f aca="true" t="shared" si="7" ref="N40:N62">+IF(L40&gt;0,L40/M40,0)</f>
        <v>172.16666666666666</v>
      </c>
      <c r="O40" s="90">
        <f aca="true" t="shared" si="8" ref="O40:O62">F40+I40+L40</f>
        <v>3321</v>
      </c>
    </row>
    <row r="41" spans="1:15" ht="15.75">
      <c r="A41" s="27">
        <f t="shared" si="4"/>
        <v>34</v>
      </c>
      <c r="B41" s="91" t="str">
        <f>IF(C41&lt;&gt;"",VLOOKUP($C41,'Elenco giocatori'!$B$2:$H$1308,3,FALSE),"")</f>
        <v>A.S.B. Tricolore</v>
      </c>
      <c r="C41" s="24" t="s">
        <v>1524</v>
      </c>
      <c r="D41" s="86" t="s">
        <v>1525</v>
      </c>
      <c r="E41" s="24" t="s">
        <v>21</v>
      </c>
      <c r="F41" s="24">
        <v>1163</v>
      </c>
      <c r="G41" s="22">
        <v>6</v>
      </c>
      <c r="H41" s="23">
        <f t="shared" si="5"/>
        <v>193.83333333333334</v>
      </c>
      <c r="I41" s="130">
        <v>1110</v>
      </c>
      <c r="J41" s="22">
        <v>6</v>
      </c>
      <c r="K41" s="23">
        <f t="shared" si="6"/>
        <v>185</v>
      </c>
      <c r="L41" s="130">
        <v>1033</v>
      </c>
      <c r="M41" s="22">
        <v>6</v>
      </c>
      <c r="N41" s="23">
        <f t="shared" si="7"/>
        <v>172.16666666666666</v>
      </c>
      <c r="O41" s="130">
        <f t="shared" si="8"/>
        <v>3306</v>
      </c>
    </row>
    <row r="42" spans="1:15" ht="15.75">
      <c r="A42" s="19">
        <f t="shared" si="4"/>
        <v>35</v>
      </c>
      <c r="B42" s="105" t="str">
        <f>IF(C42&lt;&gt;"",VLOOKUP($C42,'Elenco giocatori'!$B$2:$H$1308,3,FALSE),"")</f>
        <v>A.S.D. Tevere Power Zone</v>
      </c>
      <c r="C42" s="31" t="s">
        <v>2058</v>
      </c>
      <c r="D42" s="103" t="s">
        <v>2059</v>
      </c>
      <c r="E42" s="31" t="s">
        <v>21</v>
      </c>
      <c r="F42" s="31">
        <v>1109</v>
      </c>
      <c r="G42" s="30">
        <v>6</v>
      </c>
      <c r="H42" s="32">
        <f t="shared" si="5"/>
        <v>184.83333333333334</v>
      </c>
      <c r="I42" s="100">
        <v>1127</v>
      </c>
      <c r="J42" s="30">
        <v>6</v>
      </c>
      <c r="K42" s="101">
        <f t="shared" si="6"/>
        <v>187.83333333333334</v>
      </c>
      <c r="L42" s="100">
        <v>1070</v>
      </c>
      <c r="M42" s="30">
        <v>6</v>
      </c>
      <c r="N42" s="101">
        <f t="shared" si="7"/>
        <v>178.33333333333334</v>
      </c>
      <c r="O42" s="100">
        <f t="shared" si="8"/>
        <v>3306</v>
      </c>
    </row>
    <row r="43" spans="1:15" ht="15.75">
      <c r="A43" s="19">
        <f t="shared" si="4"/>
        <v>36</v>
      </c>
      <c r="B43" s="108" t="str">
        <f>IF(C43&lt;&gt;"",VLOOKUP($C43,'Elenco giocatori'!$B$2:$H$1308,3,FALSE),"")</f>
        <v>Asb Miramar</v>
      </c>
      <c r="C43" s="24" t="s">
        <v>1433</v>
      </c>
      <c r="D43" s="131" t="s">
        <v>1434</v>
      </c>
      <c r="E43" s="24" t="s">
        <v>10</v>
      </c>
      <c r="F43" s="12">
        <v>1068</v>
      </c>
      <c r="G43" s="22">
        <v>6</v>
      </c>
      <c r="H43" s="87">
        <f t="shared" si="5"/>
        <v>178</v>
      </c>
      <c r="I43" s="88">
        <v>1093</v>
      </c>
      <c r="J43" s="22">
        <v>6</v>
      </c>
      <c r="K43" s="89">
        <f t="shared" si="6"/>
        <v>182.16666666666666</v>
      </c>
      <c r="L43" s="90">
        <v>1074</v>
      </c>
      <c r="M43" s="22">
        <v>6</v>
      </c>
      <c r="N43" s="89">
        <f t="shared" si="7"/>
        <v>179</v>
      </c>
      <c r="O43" s="90">
        <f t="shared" si="8"/>
        <v>3235</v>
      </c>
    </row>
    <row r="44" spans="1:15" ht="15.75">
      <c r="A44" s="27">
        <f t="shared" si="4"/>
        <v>37</v>
      </c>
      <c r="B44" s="85" t="str">
        <f>IF(C44&lt;&gt;"",VLOOKUP($C44,'Elenco giocatori'!$B$2:$H$1308,3,FALSE),"")</f>
        <v>Mondial Bowling</v>
      </c>
      <c r="C44" s="24" t="s">
        <v>2155</v>
      </c>
      <c r="D44" s="86" t="s">
        <v>2156</v>
      </c>
      <c r="E44" s="24" t="s">
        <v>18</v>
      </c>
      <c r="F44" s="24">
        <v>1068</v>
      </c>
      <c r="G44" s="22">
        <v>6</v>
      </c>
      <c r="H44" s="87">
        <f t="shared" si="5"/>
        <v>178</v>
      </c>
      <c r="I44" s="88">
        <v>1157</v>
      </c>
      <c r="J44" s="22">
        <v>6</v>
      </c>
      <c r="K44" s="89">
        <f t="shared" si="6"/>
        <v>192.83333333333334</v>
      </c>
      <c r="L44" s="90">
        <v>1007</v>
      </c>
      <c r="M44" s="22">
        <v>6</v>
      </c>
      <c r="N44" s="89">
        <f t="shared" si="7"/>
        <v>167.83333333333334</v>
      </c>
      <c r="O44" s="90">
        <f t="shared" si="8"/>
        <v>3232</v>
      </c>
    </row>
    <row r="45" spans="1:15" ht="15.75">
      <c r="A45" s="19">
        <f t="shared" si="4"/>
        <v>38</v>
      </c>
      <c r="B45" s="110" t="str">
        <f>IF(C45&lt;&gt;"",VLOOKUP($C45,'Elenco giocatori'!$B$2:$H$1308,3,FALSE),"")</f>
        <v>A.S. B.C. Quirinale</v>
      </c>
      <c r="C45" s="111" t="s">
        <v>1984</v>
      </c>
      <c r="D45" s="112" t="s">
        <v>1985</v>
      </c>
      <c r="E45" s="24" t="s">
        <v>10</v>
      </c>
      <c r="F45" s="24">
        <v>1119</v>
      </c>
      <c r="G45" s="22">
        <v>6</v>
      </c>
      <c r="H45" s="87">
        <f t="shared" si="5"/>
        <v>186.5</v>
      </c>
      <c r="I45" s="95">
        <v>994</v>
      </c>
      <c r="J45" s="22">
        <v>6</v>
      </c>
      <c r="K45" s="89">
        <f t="shared" si="6"/>
        <v>165.66666666666666</v>
      </c>
      <c r="L45" s="96">
        <v>1118</v>
      </c>
      <c r="M45" s="22">
        <v>6</v>
      </c>
      <c r="N45" s="89">
        <f t="shared" si="7"/>
        <v>186.33333333333334</v>
      </c>
      <c r="O45" s="90">
        <f t="shared" si="8"/>
        <v>3231</v>
      </c>
    </row>
    <row r="46" spans="1:15" ht="15.75">
      <c r="A46" s="19">
        <f t="shared" si="4"/>
        <v>39</v>
      </c>
      <c r="B46" s="113" t="str">
        <f>IF(C46&lt;&gt;"",VLOOKUP($C46,'Elenco giocatori'!$B$2:$H$1308,3,FALSE),"")</f>
        <v>Asb Miramar</v>
      </c>
      <c r="C46" s="24" t="s">
        <v>2276</v>
      </c>
      <c r="D46" s="86" t="s">
        <v>2277</v>
      </c>
      <c r="E46" s="24" t="s">
        <v>10</v>
      </c>
      <c r="F46" s="24">
        <v>1106</v>
      </c>
      <c r="G46" s="22">
        <v>6</v>
      </c>
      <c r="H46" s="87">
        <f t="shared" si="5"/>
        <v>184.33333333333334</v>
      </c>
      <c r="I46" s="88">
        <v>941</v>
      </c>
      <c r="J46" s="22">
        <v>6</v>
      </c>
      <c r="K46" s="89">
        <f t="shared" si="6"/>
        <v>156.83333333333334</v>
      </c>
      <c r="L46" s="90">
        <v>1182</v>
      </c>
      <c r="M46" s="22">
        <v>6</v>
      </c>
      <c r="N46" s="89">
        <f t="shared" si="7"/>
        <v>197</v>
      </c>
      <c r="O46" s="90">
        <f t="shared" si="8"/>
        <v>3229</v>
      </c>
    </row>
    <row r="47" spans="1:15" ht="15.75">
      <c r="A47" s="27">
        <f t="shared" si="4"/>
        <v>40</v>
      </c>
      <c r="B47" s="85" t="str">
        <f>IF(C47&lt;&gt;"",VLOOKUP($C47,'Elenco giocatori'!$B$2:$H$1308,3,FALSE),"")</f>
        <v>La Setta Del Torchio</v>
      </c>
      <c r="C47" s="24" t="s">
        <v>1680</v>
      </c>
      <c r="D47" s="86" t="s">
        <v>1681</v>
      </c>
      <c r="E47" s="24" t="s">
        <v>10</v>
      </c>
      <c r="F47" s="24">
        <v>1060</v>
      </c>
      <c r="G47" s="22">
        <v>6</v>
      </c>
      <c r="H47" s="87">
        <f t="shared" si="5"/>
        <v>176.66666666666666</v>
      </c>
      <c r="I47" s="97">
        <v>1127</v>
      </c>
      <c r="J47" s="22">
        <v>6</v>
      </c>
      <c r="K47" s="89">
        <f t="shared" si="6"/>
        <v>187.83333333333334</v>
      </c>
      <c r="L47" s="90">
        <v>1038</v>
      </c>
      <c r="M47" s="22">
        <v>6</v>
      </c>
      <c r="N47" s="89">
        <f t="shared" si="7"/>
        <v>173</v>
      </c>
      <c r="O47" s="90">
        <f t="shared" si="8"/>
        <v>3225</v>
      </c>
    </row>
    <row r="48" spans="1:15" ht="15.75">
      <c r="A48" s="19">
        <f t="shared" si="4"/>
        <v>41</v>
      </c>
      <c r="B48" s="91" t="str">
        <f>IF(C48&lt;&gt;"",VLOOKUP($C48,'Elenco giocatori'!$B$2:$H$1308,3,FALSE),"")</f>
        <v>La Setta Del Torchio</v>
      </c>
      <c r="C48" s="24" t="s">
        <v>1690</v>
      </c>
      <c r="D48" s="86" t="s">
        <v>1691</v>
      </c>
      <c r="E48" s="24" t="s">
        <v>10</v>
      </c>
      <c r="F48" s="24">
        <v>1081</v>
      </c>
      <c r="G48" s="22">
        <v>6</v>
      </c>
      <c r="H48" s="23">
        <f t="shared" si="5"/>
        <v>180.16666666666666</v>
      </c>
      <c r="I48" s="130">
        <v>1037</v>
      </c>
      <c r="J48" s="22">
        <v>6</v>
      </c>
      <c r="K48" s="23">
        <f t="shared" si="6"/>
        <v>172.83333333333334</v>
      </c>
      <c r="L48" s="130">
        <v>1104</v>
      </c>
      <c r="M48" s="22">
        <v>6</v>
      </c>
      <c r="N48" s="23">
        <f t="shared" si="7"/>
        <v>184</v>
      </c>
      <c r="O48" s="130">
        <f t="shared" si="8"/>
        <v>3222</v>
      </c>
    </row>
    <row r="49" spans="1:15" ht="15.75">
      <c r="A49" s="19">
        <f t="shared" si="4"/>
        <v>42</v>
      </c>
      <c r="B49" s="105" t="str">
        <f>IF(C49&lt;&gt;"",VLOOKUP($C49,'Elenco giocatori'!$B$2:$H$1308,3,FALSE),"")</f>
        <v>A.S.D. Tevere Power Zone</v>
      </c>
      <c r="C49" s="31" t="s">
        <v>1996</v>
      </c>
      <c r="D49" s="103" t="s">
        <v>1997</v>
      </c>
      <c r="E49" s="31" t="s">
        <v>21</v>
      </c>
      <c r="F49" s="31">
        <v>1196</v>
      </c>
      <c r="G49" s="30">
        <v>6</v>
      </c>
      <c r="H49" s="32">
        <f t="shared" si="5"/>
        <v>199.33333333333334</v>
      </c>
      <c r="I49" s="100">
        <v>978</v>
      </c>
      <c r="J49" s="30">
        <v>6</v>
      </c>
      <c r="K49" s="101">
        <f t="shared" si="6"/>
        <v>163</v>
      </c>
      <c r="L49" s="100">
        <v>1036</v>
      </c>
      <c r="M49" s="30">
        <v>6</v>
      </c>
      <c r="N49" s="101">
        <f t="shared" si="7"/>
        <v>172.66666666666666</v>
      </c>
      <c r="O49" s="100">
        <f t="shared" si="8"/>
        <v>3210</v>
      </c>
    </row>
    <row r="50" spans="1:15" ht="15.75">
      <c r="A50" s="27">
        <f t="shared" si="4"/>
        <v>43</v>
      </c>
      <c r="B50" s="108" t="str">
        <f>IF(C50&lt;&gt;"",VLOOKUP($C50,'Elenco giocatori'!$B$2:$H$1308,3,FALSE),"")</f>
        <v>La Setta Del Torchio</v>
      </c>
      <c r="C50" s="24" t="s">
        <v>2292</v>
      </c>
      <c r="D50" s="131" t="s">
        <v>2293</v>
      </c>
      <c r="E50" s="24" t="s">
        <v>10</v>
      </c>
      <c r="F50" s="12">
        <v>1119</v>
      </c>
      <c r="G50" s="22">
        <v>6</v>
      </c>
      <c r="H50" s="87">
        <f t="shared" si="5"/>
        <v>186.5</v>
      </c>
      <c r="I50" s="88">
        <v>1032</v>
      </c>
      <c r="J50" s="22">
        <v>6</v>
      </c>
      <c r="K50" s="89">
        <f t="shared" si="6"/>
        <v>172</v>
      </c>
      <c r="L50" s="90">
        <v>1058</v>
      </c>
      <c r="M50" s="22">
        <v>6</v>
      </c>
      <c r="N50" s="89">
        <f t="shared" si="7"/>
        <v>176.33333333333334</v>
      </c>
      <c r="O50" s="90">
        <f t="shared" si="8"/>
        <v>3209</v>
      </c>
    </row>
    <row r="51" spans="1:15" ht="15.75">
      <c r="A51" s="19">
        <f t="shared" si="4"/>
        <v>44</v>
      </c>
      <c r="B51" s="85" t="str">
        <f>IF(C51&lt;&gt;"",VLOOKUP($C51,'Elenco giocatori'!$B$2:$H$1308,3,FALSE),"")</f>
        <v>A.S. Amici Del King</v>
      </c>
      <c r="C51" s="24" t="s">
        <v>2020</v>
      </c>
      <c r="D51" s="86" t="s">
        <v>2021</v>
      </c>
      <c r="E51" s="24" t="s">
        <v>21</v>
      </c>
      <c r="F51" s="24">
        <v>1163</v>
      </c>
      <c r="G51" s="22">
        <v>6</v>
      </c>
      <c r="H51" s="87">
        <f t="shared" si="5"/>
        <v>193.83333333333334</v>
      </c>
      <c r="I51" s="88">
        <v>1035</v>
      </c>
      <c r="J51" s="22">
        <v>6</v>
      </c>
      <c r="K51" s="89">
        <f t="shared" si="6"/>
        <v>172.5</v>
      </c>
      <c r="L51" s="90">
        <v>998</v>
      </c>
      <c r="M51" s="22">
        <v>6</v>
      </c>
      <c r="N51" s="89">
        <f t="shared" si="7"/>
        <v>166.33333333333334</v>
      </c>
      <c r="O51" s="90">
        <f t="shared" si="8"/>
        <v>3196</v>
      </c>
    </row>
    <row r="52" spans="1:15" ht="15.75">
      <c r="A52" s="19">
        <f t="shared" si="4"/>
        <v>45</v>
      </c>
      <c r="B52" s="110" t="str">
        <f>IF(C52&lt;&gt;"",VLOOKUP($C52,'Elenco giocatori'!$B$2:$H$1308,3,FALSE),"")</f>
        <v>A.S. Le Prive'</v>
      </c>
      <c r="C52" s="111" t="s">
        <v>2128</v>
      </c>
      <c r="D52" s="152" t="s">
        <v>2129</v>
      </c>
      <c r="E52" s="24" t="s">
        <v>10</v>
      </c>
      <c r="F52" s="12">
        <v>1181</v>
      </c>
      <c r="G52" s="22">
        <v>6</v>
      </c>
      <c r="H52" s="87">
        <f t="shared" si="5"/>
        <v>196.83333333333334</v>
      </c>
      <c r="I52" s="95">
        <v>1013</v>
      </c>
      <c r="J52" s="22">
        <v>6</v>
      </c>
      <c r="K52" s="89">
        <f t="shared" si="6"/>
        <v>168.83333333333334</v>
      </c>
      <c r="L52" s="96">
        <v>998</v>
      </c>
      <c r="M52" s="22">
        <v>6</v>
      </c>
      <c r="N52" s="89">
        <f t="shared" si="7"/>
        <v>166.33333333333334</v>
      </c>
      <c r="O52" s="90">
        <f t="shared" si="8"/>
        <v>3192</v>
      </c>
    </row>
    <row r="53" spans="1:15" ht="15.75">
      <c r="A53" s="27">
        <f t="shared" si="4"/>
        <v>46</v>
      </c>
      <c r="B53" s="113" t="str">
        <f>IF(C53&lt;&gt;"",VLOOKUP($C53,'Elenco giocatori'!$B$2:$H$1308,3,FALSE),"")</f>
        <v>X - Centric</v>
      </c>
      <c r="C53" s="24" t="s">
        <v>1876</v>
      </c>
      <c r="D53" s="86" t="s">
        <v>1877</v>
      </c>
      <c r="E53" s="24" t="s">
        <v>21</v>
      </c>
      <c r="F53" s="24">
        <v>1085</v>
      </c>
      <c r="G53" s="22">
        <v>6</v>
      </c>
      <c r="H53" s="87">
        <f t="shared" si="5"/>
        <v>180.83333333333334</v>
      </c>
      <c r="I53" s="88">
        <v>1045</v>
      </c>
      <c r="J53" s="22">
        <v>6</v>
      </c>
      <c r="K53" s="89">
        <f t="shared" si="6"/>
        <v>174.16666666666666</v>
      </c>
      <c r="L53" s="90">
        <v>1031</v>
      </c>
      <c r="M53" s="22">
        <v>6</v>
      </c>
      <c r="N53" s="89">
        <f t="shared" si="7"/>
        <v>171.83333333333334</v>
      </c>
      <c r="O53" s="90">
        <f t="shared" si="8"/>
        <v>3161</v>
      </c>
    </row>
    <row r="54" spans="1:15" ht="15.75">
      <c r="A54" s="19">
        <f t="shared" si="4"/>
        <v>47</v>
      </c>
      <c r="B54" s="85" t="str">
        <f>IF(C54&lt;&gt;"",VLOOKUP($C54,'Elenco giocatori'!$B$2:$H$1308,3,FALSE),"")</f>
        <v>La Setta Del Torchio</v>
      </c>
      <c r="C54" s="24" t="s">
        <v>1745</v>
      </c>
      <c r="D54" s="86" t="s">
        <v>1746</v>
      </c>
      <c r="E54" s="24" t="s">
        <v>21</v>
      </c>
      <c r="F54" s="24">
        <v>1019</v>
      </c>
      <c r="G54" s="22">
        <v>6</v>
      </c>
      <c r="H54" s="87">
        <f t="shared" si="5"/>
        <v>169.83333333333334</v>
      </c>
      <c r="I54" s="97">
        <v>988</v>
      </c>
      <c r="J54" s="22">
        <v>6</v>
      </c>
      <c r="K54" s="89">
        <f t="shared" si="6"/>
        <v>164.66666666666666</v>
      </c>
      <c r="L54" s="90">
        <v>1151</v>
      </c>
      <c r="M54" s="22">
        <v>6</v>
      </c>
      <c r="N54" s="89">
        <f t="shared" si="7"/>
        <v>191.83333333333334</v>
      </c>
      <c r="O54" s="90">
        <f t="shared" si="8"/>
        <v>3158</v>
      </c>
    </row>
    <row r="55" spans="1:15" ht="15.75">
      <c r="A55" s="19">
        <f t="shared" si="4"/>
        <v>48</v>
      </c>
      <c r="B55" s="91" t="str">
        <f>IF(C55&lt;&gt;"",VLOOKUP($C55,'Elenco giocatori'!$B$2:$H$1308,3,FALSE),"")</f>
        <v>A.S.D. Bowl.Portogruaro Tigers</v>
      </c>
      <c r="C55" s="24" t="s">
        <v>1492</v>
      </c>
      <c r="D55" s="86" t="s">
        <v>1493</v>
      </c>
      <c r="E55" s="24" t="s">
        <v>33</v>
      </c>
      <c r="F55" s="24">
        <v>1083</v>
      </c>
      <c r="G55" s="22">
        <v>6</v>
      </c>
      <c r="H55" s="23">
        <f t="shared" si="5"/>
        <v>180.5</v>
      </c>
      <c r="I55" s="130">
        <v>1100</v>
      </c>
      <c r="J55" s="22">
        <v>6</v>
      </c>
      <c r="K55" s="23">
        <f t="shared" si="6"/>
        <v>183.33333333333334</v>
      </c>
      <c r="L55" s="130">
        <v>975</v>
      </c>
      <c r="M55" s="22">
        <v>6</v>
      </c>
      <c r="N55" s="23">
        <f t="shared" si="7"/>
        <v>162.5</v>
      </c>
      <c r="O55" s="130">
        <f t="shared" si="8"/>
        <v>3158</v>
      </c>
    </row>
    <row r="56" spans="1:15" ht="15.75">
      <c r="A56" s="27">
        <f t="shared" si="4"/>
        <v>49</v>
      </c>
      <c r="B56" s="105" t="str">
        <f>IF(C56&lt;&gt;"",VLOOKUP($C56,'Elenco giocatori'!$B$2:$H$1308,3,FALSE),"")</f>
        <v>A.S. B.C. Scorpion Milano</v>
      </c>
      <c r="C56" s="31" t="s">
        <v>1500</v>
      </c>
      <c r="D56" s="107" t="s">
        <v>1501</v>
      </c>
      <c r="E56" s="31" t="s">
        <v>10</v>
      </c>
      <c r="F56" s="153">
        <v>982</v>
      </c>
      <c r="G56" s="30">
        <v>6</v>
      </c>
      <c r="H56" s="32">
        <f t="shared" si="5"/>
        <v>163.66666666666666</v>
      </c>
      <c r="I56" s="100">
        <v>1025</v>
      </c>
      <c r="J56" s="30">
        <v>6</v>
      </c>
      <c r="K56" s="101">
        <f t="shared" si="6"/>
        <v>170.83333333333334</v>
      </c>
      <c r="L56" s="100">
        <v>1138</v>
      </c>
      <c r="M56" s="30">
        <v>6</v>
      </c>
      <c r="N56" s="101">
        <f t="shared" si="7"/>
        <v>189.66666666666666</v>
      </c>
      <c r="O56" s="100">
        <f t="shared" si="8"/>
        <v>3145</v>
      </c>
    </row>
    <row r="57" spans="1:15" ht="15.75">
      <c r="A57" s="19">
        <f t="shared" si="4"/>
        <v>50</v>
      </c>
      <c r="B57" s="108" t="str">
        <f>IF(C57&lt;&gt;"",VLOOKUP($C57,'Elenco giocatori'!$B$2:$H$1308,3,FALSE),"")</f>
        <v>A.S. All Star Team</v>
      </c>
      <c r="C57" s="24" t="s">
        <v>1538</v>
      </c>
      <c r="D57" s="86" t="s">
        <v>1539</v>
      </c>
      <c r="E57" s="24" t="s">
        <v>10</v>
      </c>
      <c r="F57" s="24">
        <v>1121</v>
      </c>
      <c r="G57" s="22">
        <v>6</v>
      </c>
      <c r="H57" s="87">
        <f t="shared" si="5"/>
        <v>186.83333333333334</v>
      </c>
      <c r="I57" s="88">
        <v>1017</v>
      </c>
      <c r="J57" s="22">
        <v>6</v>
      </c>
      <c r="K57" s="89">
        <f t="shared" si="6"/>
        <v>169.5</v>
      </c>
      <c r="L57" s="90">
        <v>988</v>
      </c>
      <c r="M57" s="22">
        <v>6</v>
      </c>
      <c r="N57" s="89">
        <f t="shared" si="7"/>
        <v>164.66666666666666</v>
      </c>
      <c r="O57" s="90">
        <f t="shared" si="8"/>
        <v>3126</v>
      </c>
    </row>
    <row r="58" spans="1:15" ht="15.75">
      <c r="A58" s="19">
        <f t="shared" si="4"/>
        <v>51</v>
      </c>
      <c r="B58" s="85" t="str">
        <f>IF(C58&lt;&gt;"",VLOOKUP($C58,'Elenco giocatori'!$B$2:$H$1308,3,FALSE),"")</f>
        <v>Nuovo Mondo</v>
      </c>
      <c r="C58" s="24" t="s">
        <v>2282</v>
      </c>
      <c r="D58" s="86" t="s">
        <v>2283</v>
      </c>
      <c r="E58" s="24" t="s">
        <v>10</v>
      </c>
      <c r="F58" s="24">
        <v>1104</v>
      </c>
      <c r="G58" s="22">
        <v>6</v>
      </c>
      <c r="H58" s="87">
        <f t="shared" si="5"/>
        <v>184</v>
      </c>
      <c r="I58" s="88">
        <v>1084</v>
      </c>
      <c r="J58" s="22">
        <v>6</v>
      </c>
      <c r="K58" s="89">
        <f t="shared" si="6"/>
        <v>180.66666666666666</v>
      </c>
      <c r="L58" s="109">
        <v>928</v>
      </c>
      <c r="M58" s="22">
        <v>6</v>
      </c>
      <c r="N58" s="89">
        <f t="shared" si="7"/>
        <v>154.66666666666666</v>
      </c>
      <c r="O58" s="90">
        <f t="shared" si="8"/>
        <v>3116</v>
      </c>
    </row>
    <row r="59" spans="1:15" ht="15.75">
      <c r="A59" s="27">
        <f t="shared" si="4"/>
        <v>52</v>
      </c>
      <c r="B59" s="110" t="str">
        <f>IF(C59&lt;&gt;"",VLOOKUP($C59,'Elenco giocatori'!$B$2:$H$1308,3,FALSE),"")</f>
        <v>Barium</v>
      </c>
      <c r="C59" s="111" t="s">
        <v>1757</v>
      </c>
      <c r="D59" s="112" t="s">
        <v>1758</v>
      </c>
      <c r="E59" s="24" t="s">
        <v>21</v>
      </c>
      <c r="F59" s="24">
        <v>987</v>
      </c>
      <c r="G59" s="22">
        <v>6</v>
      </c>
      <c r="H59" s="87">
        <f t="shared" si="5"/>
        <v>164.5</v>
      </c>
      <c r="I59" s="95">
        <v>924</v>
      </c>
      <c r="J59" s="22">
        <v>6</v>
      </c>
      <c r="K59" s="89">
        <f t="shared" si="6"/>
        <v>154</v>
      </c>
      <c r="L59" s="96">
        <v>1127</v>
      </c>
      <c r="M59" s="22">
        <v>6</v>
      </c>
      <c r="N59" s="89">
        <f t="shared" si="7"/>
        <v>187.83333333333334</v>
      </c>
      <c r="O59" s="90">
        <f t="shared" si="8"/>
        <v>3038</v>
      </c>
    </row>
    <row r="60" spans="1:15" ht="15.75">
      <c r="A60" s="19">
        <f t="shared" si="4"/>
        <v>53</v>
      </c>
      <c r="B60" s="113" t="str">
        <f>IF(C60&lt;&gt;"",VLOOKUP($C60,'Elenco giocatori'!$B$2:$H$1308,3,FALSE),"")</f>
        <v>A.S. Thunderbowl</v>
      </c>
      <c r="C60" s="24" t="s">
        <v>1743</v>
      </c>
      <c r="D60" s="86" t="s">
        <v>1744</v>
      </c>
      <c r="E60" s="24" t="s">
        <v>10</v>
      </c>
      <c r="F60" s="24">
        <v>1023</v>
      </c>
      <c r="G60" s="22">
        <v>6</v>
      </c>
      <c r="H60" s="87">
        <f t="shared" si="5"/>
        <v>170.5</v>
      </c>
      <c r="I60" s="88">
        <v>1007</v>
      </c>
      <c r="J60" s="22">
        <v>6</v>
      </c>
      <c r="K60" s="89">
        <f t="shared" si="6"/>
        <v>167.83333333333334</v>
      </c>
      <c r="L60" s="90">
        <v>986</v>
      </c>
      <c r="M60" s="22">
        <v>6</v>
      </c>
      <c r="N60" s="89">
        <f t="shared" si="7"/>
        <v>164.33333333333334</v>
      </c>
      <c r="O60" s="90">
        <f t="shared" si="8"/>
        <v>3016</v>
      </c>
    </row>
    <row r="61" spans="1:15" ht="15.75">
      <c r="A61" s="19">
        <f t="shared" si="4"/>
        <v>54</v>
      </c>
      <c r="B61" s="85" t="str">
        <f>IF(C61&lt;&gt;"",VLOOKUP($C61,'Elenco giocatori'!$B$2:$H$1308,3,FALSE),"")</f>
        <v>Barium</v>
      </c>
      <c r="C61" s="24" t="s">
        <v>2008</v>
      </c>
      <c r="D61" s="86" t="s">
        <v>2009</v>
      </c>
      <c r="E61" s="24" t="s">
        <v>21</v>
      </c>
      <c r="F61" s="24">
        <v>1087</v>
      </c>
      <c r="G61" s="22">
        <v>6</v>
      </c>
      <c r="H61" s="87">
        <f t="shared" si="5"/>
        <v>181.16666666666666</v>
      </c>
      <c r="I61" s="97">
        <v>902</v>
      </c>
      <c r="J61" s="22">
        <v>6</v>
      </c>
      <c r="K61" s="89">
        <f t="shared" si="6"/>
        <v>150.33333333333334</v>
      </c>
      <c r="L61" s="109">
        <v>953</v>
      </c>
      <c r="M61" s="22">
        <v>6</v>
      </c>
      <c r="N61" s="89">
        <f t="shared" si="7"/>
        <v>158.83333333333334</v>
      </c>
      <c r="O61" s="90">
        <f t="shared" si="8"/>
        <v>2942</v>
      </c>
    </row>
    <row r="62" spans="1:15" ht="15.75">
      <c r="A62" s="27">
        <f t="shared" si="4"/>
        <v>55</v>
      </c>
      <c r="B62" s="91" t="str">
        <f>IF(C62&lt;&gt;"",VLOOKUP($C62,'Elenco giocatori'!$B$2:$H$1308,3,FALSE),"")</f>
        <v>New Primavera</v>
      </c>
      <c r="C62" s="24" t="s">
        <v>2230</v>
      </c>
      <c r="D62" s="86" t="s">
        <v>2231</v>
      </c>
      <c r="E62" s="24" t="s">
        <v>18</v>
      </c>
      <c r="F62" s="24">
        <v>940</v>
      </c>
      <c r="G62" s="22">
        <v>6</v>
      </c>
      <c r="H62" s="23">
        <f t="shared" si="5"/>
        <v>156.66666666666666</v>
      </c>
      <c r="I62" s="130">
        <v>970</v>
      </c>
      <c r="J62" s="22">
        <v>6</v>
      </c>
      <c r="K62" s="23">
        <f t="shared" si="6"/>
        <v>161.66666666666666</v>
      </c>
      <c r="L62" s="130">
        <v>972</v>
      </c>
      <c r="M62" s="22">
        <v>6</v>
      </c>
      <c r="N62" s="23">
        <f t="shared" si="7"/>
        <v>162</v>
      </c>
      <c r="O62" s="130">
        <f t="shared" si="8"/>
        <v>2882</v>
      </c>
    </row>
  </sheetData>
  <sheetProtection/>
  <mergeCells count="17">
    <mergeCell ref="A4:K5"/>
    <mergeCell ref="L4:M4"/>
    <mergeCell ref="N4:O4"/>
    <mergeCell ref="L5:M5"/>
    <mergeCell ref="N5:O5"/>
    <mergeCell ref="A6:E6"/>
    <mergeCell ref="F6:H6"/>
    <mergeCell ref="I6:K6"/>
    <mergeCell ref="L6:N6"/>
    <mergeCell ref="O6:O7"/>
    <mergeCell ref="A1:K3"/>
    <mergeCell ref="L1:M1"/>
    <mergeCell ref="N1:O1"/>
    <mergeCell ref="L2:M2"/>
    <mergeCell ref="N2:O2"/>
    <mergeCell ref="L3:M3"/>
    <mergeCell ref="N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1"/>
  <dimension ref="A1:S41"/>
  <sheetViews>
    <sheetView zoomScalePageLayoutView="0" workbookViewId="0" topLeftCell="A1">
      <selection activeCell="B8" sqref="B8:E13"/>
    </sheetView>
  </sheetViews>
  <sheetFormatPr defaultColWidth="9.140625" defaultRowHeight="15"/>
  <cols>
    <col min="1" max="1" width="5.57421875" style="0" bestFit="1" customWidth="1"/>
    <col min="2" max="2" width="31.00390625" style="0" bestFit="1" customWidth="1"/>
    <col min="4" max="4" width="26.57421875" style="0" customWidth="1"/>
    <col min="5" max="5" width="4.7109375" style="0" bestFit="1" customWidth="1"/>
    <col min="6" max="6" width="8.00390625" style="0" bestFit="1" customWidth="1"/>
    <col min="7" max="7" width="7.140625" style="0" bestFit="1" customWidth="1"/>
    <col min="8" max="8" width="9.00390625" style="0" bestFit="1" customWidth="1"/>
    <col min="9" max="9" width="5.57421875" style="0" bestFit="1" customWidth="1"/>
    <col min="10" max="10" width="6.57421875" style="0" bestFit="1" customWidth="1"/>
    <col min="11" max="11" width="7.140625" style="0" bestFit="1" customWidth="1"/>
    <col min="12" max="12" width="9.00390625" style="0" bestFit="1" customWidth="1"/>
    <col min="13" max="13" width="5.57421875" style="0" bestFit="1" customWidth="1"/>
    <col min="14" max="14" width="6.57421875" style="0" bestFit="1" customWidth="1"/>
    <col min="15" max="15" width="7.140625" style="0" bestFit="1" customWidth="1"/>
  </cols>
  <sheetData>
    <row r="1" spans="1:19" ht="16.5" thickBot="1">
      <c r="A1" s="182" t="s">
        <v>2764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4"/>
      <c r="P1" s="219" t="s">
        <v>2765</v>
      </c>
      <c r="Q1" s="220"/>
      <c r="R1" s="221" t="s">
        <v>2787</v>
      </c>
      <c r="S1" s="222"/>
    </row>
    <row r="2" spans="1:19" ht="16.5" thickBot="1">
      <c r="A2" s="182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4"/>
      <c r="P2" s="219" t="s">
        <v>2767</v>
      </c>
      <c r="Q2" s="220"/>
      <c r="R2" s="223">
        <v>41579</v>
      </c>
      <c r="S2" s="224"/>
    </row>
    <row r="3" spans="1:19" ht="16.5" thickBot="1">
      <c r="A3" s="182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4"/>
      <c r="P3" s="219" t="s">
        <v>2768</v>
      </c>
      <c r="Q3" s="220"/>
      <c r="R3" s="223">
        <v>41581</v>
      </c>
      <c r="S3" s="224"/>
    </row>
    <row r="4" spans="1:19" ht="16.5" thickBot="1">
      <c r="A4" s="189" t="s">
        <v>2800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1"/>
      <c r="P4" s="219" t="s">
        <v>2769</v>
      </c>
      <c r="Q4" s="220"/>
      <c r="R4" s="200"/>
      <c r="S4" s="200"/>
    </row>
    <row r="5" spans="1:19" ht="16.5" thickBot="1">
      <c r="A5" s="189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1"/>
      <c r="P5" s="225" t="s">
        <v>2770</v>
      </c>
      <c r="Q5" s="226"/>
      <c r="R5" s="227" t="s">
        <v>2771</v>
      </c>
      <c r="S5" s="228"/>
    </row>
    <row r="6" spans="1:19" ht="15.75">
      <c r="A6" s="229"/>
      <c r="B6" s="230"/>
      <c r="C6" s="230"/>
      <c r="D6" s="230"/>
      <c r="E6" s="230"/>
      <c r="F6" s="237"/>
      <c r="G6" s="229" t="s">
        <v>2766</v>
      </c>
      <c r="H6" s="230"/>
      <c r="I6" s="230"/>
      <c r="J6" s="234"/>
      <c r="K6" s="235" t="s">
        <v>2786</v>
      </c>
      <c r="L6" s="235"/>
      <c r="M6" s="235"/>
      <c r="N6" s="235"/>
      <c r="O6" s="235" t="s">
        <v>2783</v>
      </c>
      <c r="P6" s="235"/>
      <c r="Q6" s="235"/>
      <c r="R6" s="235"/>
      <c r="S6" s="232" t="s">
        <v>2788</v>
      </c>
    </row>
    <row r="7" spans="1:19" ht="20.25" customHeight="1">
      <c r="A7" s="49" t="s">
        <v>2772</v>
      </c>
      <c r="B7" s="49" t="s">
        <v>2773</v>
      </c>
      <c r="C7" s="49" t="s">
        <v>2775</v>
      </c>
      <c r="D7" s="84" t="s">
        <v>2790</v>
      </c>
      <c r="E7" s="84" t="s">
        <v>2776</v>
      </c>
      <c r="F7" s="114" t="s">
        <v>2791</v>
      </c>
      <c r="G7" s="17" t="s">
        <v>2780</v>
      </c>
      <c r="H7" s="115" t="s">
        <v>2792</v>
      </c>
      <c r="I7" s="53" t="s">
        <v>2778</v>
      </c>
      <c r="J7" s="18" t="s">
        <v>2781</v>
      </c>
      <c r="K7" s="17" t="s">
        <v>2780</v>
      </c>
      <c r="L7" s="115" t="s">
        <v>2792</v>
      </c>
      <c r="M7" s="53" t="s">
        <v>2778</v>
      </c>
      <c r="N7" s="18" t="s">
        <v>2781</v>
      </c>
      <c r="O7" s="17" t="s">
        <v>2780</v>
      </c>
      <c r="P7" s="115" t="s">
        <v>2792</v>
      </c>
      <c r="Q7" s="53" t="s">
        <v>2778</v>
      </c>
      <c r="R7" s="18" t="s">
        <v>2781</v>
      </c>
      <c r="S7" s="236"/>
    </row>
    <row r="8" spans="1:19" ht="15.75">
      <c r="A8" s="19">
        <v>1</v>
      </c>
      <c r="B8" s="85" t="str">
        <f>IF(C8&lt;&gt;"",VLOOKUP($C8,'Elenco giocatori'!$B$2:$H$1308,3,FALSE),"")</f>
        <v>Galeone</v>
      </c>
      <c r="C8" s="24" t="s">
        <v>2581</v>
      </c>
      <c r="D8" s="86" t="s">
        <v>2582</v>
      </c>
      <c r="E8" s="24" t="s">
        <v>33</v>
      </c>
      <c r="F8" s="24">
        <v>2</v>
      </c>
      <c r="G8" s="24">
        <v>1184</v>
      </c>
      <c r="H8" s="24">
        <f aca="true" t="shared" si="0" ref="H8:H41">IF(G8&lt;&gt;0,G8+F8*I8,0)</f>
        <v>1196</v>
      </c>
      <c r="I8" s="22">
        <v>6</v>
      </c>
      <c r="J8" s="87">
        <f aca="true" t="shared" si="1" ref="J8:J41">IF(G8&lt;&gt;0,H8/I8,0)</f>
        <v>199.33333333333334</v>
      </c>
      <c r="K8" s="88">
        <v>1258</v>
      </c>
      <c r="L8" s="90">
        <f aca="true" t="shared" si="2" ref="L8:L41">IF(K8&lt;&gt;0,K8+F8*M8,0)</f>
        <v>1270</v>
      </c>
      <c r="M8" s="22">
        <v>6</v>
      </c>
      <c r="N8" s="89">
        <f aca="true" t="shared" si="3" ref="N8:N41">IF(K8&gt;0,L8/M8,0)</f>
        <v>211.66666666666666</v>
      </c>
      <c r="O8" s="90">
        <v>1325</v>
      </c>
      <c r="P8" s="90">
        <f aca="true" t="shared" si="4" ref="P8:P41">IF(O8&lt;&gt;0,O8+F8*Q8,0)</f>
        <v>1337</v>
      </c>
      <c r="Q8" s="22">
        <v>6</v>
      </c>
      <c r="R8" s="89">
        <f aca="true" t="shared" si="5" ref="R8:R41">+IF(O8&gt;0,P8/Q8,0)</f>
        <v>222.83333333333334</v>
      </c>
      <c r="S8" s="90">
        <f aca="true" t="shared" si="6" ref="S8:S41">H8+L8+P8</f>
        <v>3803</v>
      </c>
    </row>
    <row r="9" spans="1:19" ht="15.75">
      <c r="A9" s="19">
        <v>2</v>
      </c>
      <c r="B9" s="85" t="str">
        <f>IF(C9&lt;&gt;"",VLOOKUP($C9,'Elenco giocatori'!$B$2:$H$1308,3,FALSE),"")</f>
        <v>A.S. 2001</v>
      </c>
      <c r="C9" s="24" t="s">
        <v>2499</v>
      </c>
      <c r="D9" s="86" t="s">
        <v>2500</v>
      </c>
      <c r="E9" s="24" t="s">
        <v>33</v>
      </c>
      <c r="F9" s="24">
        <v>1</v>
      </c>
      <c r="G9" s="24">
        <v>1258</v>
      </c>
      <c r="H9" s="24">
        <f t="shared" si="0"/>
        <v>1264</v>
      </c>
      <c r="I9" s="22">
        <v>6</v>
      </c>
      <c r="J9" s="87">
        <f t="shared" si="1"/>
        <v>210.66666666666666</v>
      </c>
      <c r="K9" s="88">
        <v>1211</v>
      </c>
      <c r="L9" s="90">
        <f t="shared" si="2"/>
        <v>1217</v>
      </c>
      <c r="M9" s="22">
        <v>6</v>
      </c>
      <c r="N9" s="89">
        <f t="shared" si="3"/>
        <v>202.83333333333334</v>
      </c>
      <c r="O9" s="90">
        <v>1302</v>
      </c>
      <c r="P9" s="90">
        <f t="shared" si="4"/>
        <v>1308</v>
      </c>
      <c r="Q9" s="22">
        <v>6</v>
      </c>
      <c r="R9" s="89">
        <f t="shared" si="5"/>
        <v>218</v>
      </c>
      <c r="S9" s="90">
        <f t="shared" si="6"/>
        <v>3789</v>
      </c>
    </row>
    <row r="10" spans="1:19" ht="15.75">
      <c r="A10" s="19">
        <v>3</v>
      </c>
      <c r="B10" s="113" t="str">
        <f>IF(C10&lt;&gt;"",VLOOKUP($C10,'Elenco giocatori'!$B$2:$H$1308,3,FALSE),"")</f>
        <v>Mandrake</v>
      </c>
      <c r="C10" s="24" t="s">
        <v>2361</v>
      </c>
      <c r="D10" s="86" t="s">
        <v>2362</v>
      </c>
      <c r="E10" s="24" t="s">
        <v>33</v>
      </c>
      <c r="F10" s="24">
        <v>0</v>
      </c>
      <c r="G10" s="24">
        <v>1270</v>
      </c>
      <c r="H10" s="24">
        <f t="shared" si="0"/>
        <v>1270</v>
      </c>
      <c r="I10" s="22">
        <v>6</v>
      </c>
      <c r="J10" s="87">
        <f t="shared" si="1"/>
        <v>211.66666666666666</v>
      </c>
      <c r="K10" s="88">
        <v>1273</v>
      </c>
      <c r="L10" s="90">
        <f t="shared" si="2"/>
        <v>1273</v>
      </c>
      <c r="M10" s="22">
        <v>6</v>
      </c>
      <c r="N10" s="89">
        <f t="shared" si="3"/>
        <v>212.16666666666666</v>
      </c>
      <c r="O10" s="90">
        <v>1128</v>
      </c>
      <c r="P10" s="90">
        <f t="shared" si="4"/>
        <v>1128</v>
      </c>
      <c r="Q10" s="22">
        <v>6</v>
      </c>
      <c r="R10" s="89">
        <f t="shared" si="5"/>
        <v>188</v>
      </c>
      <c r="S10" s="90">
        <f t="shared" si="6"/>
        <v>3671</v>
      </c>
    </row>
    <row r="11" spans="1:19" ht="15.75">
      <c r="A11" s="19">
        <v>4</v>
      </c>
      <c r="B11" s="85" t="str">
        <f>IF(C11&lt;&gt;"",VLOOKUP($C11,'Elenco giocatori'!$B$2:$H$1308,3,FALSE),"")</f>
        <v>Strikelanders</v>
      </c>
      <c r="C11" s="24" t="s">
        <v>2377</v>
      </c>
      <c r="D11" s="86" t="s">
        <v>2378</v>
      </c>
      <c r="E11" s="24" t="s">
        <v>10</v>
      </c>
      <c r="F11" s="24">
        <v>7</v>
      </c>
      <c r="G11" s="24">
        <v>1191</v>
      </c>
      <c r="H11" s="24">
        <f t="shared" si="0"/>
        <v>1233</v>
      </c>
      <c r="I11" s="22">
        <v>6</v>
      </c>
      <c r="J11" s="87">
        <f t="shared" si="1"/>
        <v>205.5</v>
      </c>
      <c r="K11" s="88">
        <v>1228</v>
      </c>
      <c r="L11" s="90">
        <f t="shared" si="2"/>
        <v>1270</v>
      </c>
      <c r="M11" s="22">
        <v>6</v>
      </c>
      <c r="N11" s="89">
        <f t="shared" si="3"/>
        <v>211.66666666666666</v>
      </c>
      <c r="O11" s="90">
        <v>1107</v>
      </c>
      <c r="P11" s="90">
        <f t="shared" si="4"/>
        <v>1149</v>
      </c>
      <c r="Q11" s="22">
        <v>6</v>
      </c>
      <c r="R11" s="89">
        <f t="shared" si="5"/>
        <v>191.5</v>
      </c>
      <c r="S11" s="90">
        <f t="shared" si="6"/>
        <v>3652</v>
      </c>
    </row>
    <row r="12" spans="1:19" ht="15.75">
      <c r="A12" s="19">
        <v>5</v>
      </c>
      <c r="B12" s="85" t="str">
        <f>IF(C12&lt;&gt;"",VLOOKUP($C12,'Elenco giocatori'!$B$2:$H$1308,3,FALSE),"")</f>
        <v>Banda Del Buco B.C.</v>
      </c>
      <c r="C12" s="24" t="s">
        <v>2405</v>
      </c>
      <c r="D12" s="86" t="s">
        <v>2406</v>
      </c>
      <c r="E12" s="24" t="s">
        <v>10</v>
      </c>
      <c r="F12" s="24">
        <v>4</v>
      </c>
      <c r="G12" s="24">
        <v>1166</v>
      </c>
      <c r="H12" s="24">
        <f t="shared" si="0"/>
        <v>1190</v>
      </c>
      <c r="I12" s="22">
        <v>6</v>
      </c>
      <c r="J12" s="87">
        <f t="shared" si="1"/>
        <v>198.33333333333334</v>
      </c>
      <c r="K12" s="88">
        <v>1201</v>
      </c>
      <c r="L12" s="90">
        <f t="shared" si="2"/>
        <v>1225</v>
      </c>
      <c r="M12" s="22">
        <v>6</v>
      </c>
      <c r="N12" s="89">
        <f t="shared" si="3"/>
        <v>204.16666666666666</v>
      </c>
      <c r="O12" s="90">
        <v>1121</v>
      </c>
      <c r="P12" s="90">
        <f t="shared" si="4"/>
        <v>1145</v>
      </c>
      <c r="Q12" s="22">
        <v>6</v>
      </c>
      <c r="R12" s="89">
        <f t="shared" si="5"/>
        <v>190.83333333333334</v>
      </c>
      <c r="S12" s="90">
        <f t="shared" si="6"/>
        <v>3560</v>
      </c>
    </row>
    <row r="13" spans="1:19" ht="16.5" thickBot="1">
      <c r="A13" s="136">
        <v>6</v>
      </c>
      <c r="B13" s="166" t="str">
        <f>IF(C13&lt;&gt;"",VLOOKUP($C13,'Elenco giocatori'!$B$2:$H$1308,3,FALSE),"")</f>
        <v>Barium</v>
      </c>
      <c r="C13" s="145" t="s">
        <v>2511</v>
      </c>
      <c r="D13" s="167" t="s">
        <v>2512</v>
      </c>
      <c r="E13" s="145" t="s">
        <v>21</v>
      </c>
      <c r="F13" s="145">
        <v>1</v>
      </c>
      <c r="G13" s="145">
        <v>1199</v>
      </c>
      <c r="H13" s="145">
        <f t="shared" si="0"/>
        <v>1205</v>
      </c>
      <c r="I13" s="168">
        <v>6</v>
      </c>
      <c r="J13" s="169">
        <f t="shared" si="1"/>
        <v>200.83333333333334</v>
      </c>
      <c r="K13" s="170">
        <v>1173</v>
      </c>
      <c r="L13" s="171">
        <f t="shared" si="2"/>
        <v>1179</v>
      </c>
      <c r="M13" s="168">
        <v>6</v>
      </c>
      <c r="N13" s="172">
        <f t="shared" si="3"/>
        <v>196.5</v>
      </c>
      <c r="O13" s="171">
        <v>1168</v>
      </c>
      <c r="P13" s="171">
        <f t="shared" si="4"/>
        <v>1174</v>
      </c>
      <c r="Q13" s="168">
        <v>6</v>
      </c>
      <c r="R13" s="172">
        <f t="shared" si="5"/>
        <v>195.66666666666666</v>
      </c>
      <c r="S13" s="171">
        <f t="shared" si="6"/>
        <v>3558</v>
      </c>
    </row>
    <row r="14" spans="1:19" ht="15.75">
      <c r="A14" s="27">
        <v>7</v>
      </c>
      <c r="B14" s="105" t="str">
        <f>IF(C14&lt;&gt;"",VLOOKUP($C14,'Elenco giocatori'!$B$2:$H$1308,3,FALSE),"")</f>
        <v>A.S. 2000 Vicenza B.C.</v>
      </c>
      <c r="C14" s="31" t="s">
        <v>2339</v>
      </c>
      <c r="D14" s="103" t="s">
        <v>2340</v>
      </c>
      <c r="E14" s="31" t="s">
        <v>33</v>
      </c>
      <c r="F14" s="31">
        <v>3</v>
      </c>
      <c r="G14" s="31">
        <v>1125</v>
      </c>
      <c r="H14" s="31">
        <f t="shared" si="0"/>
        <v>1143</v>
      </c>
      <c r="I14" s="30">
        <v>6</v>
      </c>
      <c r="J14" s="164">
        <f t="shared" si="1"/>
        <v>190.5</v>
      </c>
      <c r="K14" s="165">
        <v>1253</v>
      </c>
      <c r="L14" s="100">
        <f t="shared" si="2"/>
        <v>1271</v>
      </c>
      <c r="M14" s="30">
        <v>6</v>
      </c>
      <c r="N14" s="101">
        <f t="shared" si="3"/>
        <v>211.83333333333334</v>
      </c>
      <c r="O14" s="100">
        <v>1098</v>
      </c>
      <c r="P14" s="100">
        <f t="shared" si="4"/>
        <v>1116</v>
      </c>
      <c r="Q14" s="30">
        <v>6</v>
      </c>
      <c r="R14" s="101">
        <f t="shared" si="5"/>
        <v>186</v>
      </c>
      <c r="S14" s="100">
        <f t="shared" si="6"/>
        <v>3530</v>
      </c>
    </row>
    <row r="15" spans="1:19" ht="15.75">
      <c r="A15" s="19">
        <v>8</v>
      </c>
      <c r="B15" s="85" t="str">
        <f>IF(C15&lt;&gt;"",VLOOKUP($C15,'Elenco giocatori'!$B$2:$H$1308,3,FALSE),"")</f>
        <v>Strikelanders</v>
      </c>
      <c r="C15" s="24" t="s">
        <v>2381</v>
      </c>
      <c r="D15" s="86" t="s">
        <v>2382</v>
      </c>
      <c r="E15" s="24" t="s">
        <v>21</v>
      </c>
      <c r="F15" s="24">
        <v>8</v>
      </c>
      <c r="G15" s="24">
        <v>1143</v>
      </c>
      <c r="H15" s="24">
        <f t="shared" si="0"/>
        <v>1191</v>
      </c>
      <c r="I15" s="22">
        <v>6</v>
      </c>
      <c r="J15" s="87">
        <f t="shared" si="1"/>
        <v>198.5</v>
      </c>
      <c r="K15" s="88">
        <v>1034</v>
      </c>
      <c r="L15" s="90">
        <f t="shared" si="2"/>
        <v>1082</v>
      </c>
      <c r="M15" s="22">
        <v>6</v>
      </c>
      <c r="N15" s="89">
        <f t="shared" si="3"/>
        <v>180.33333333333334</v>
      </c>
      <c r="O15" s="90">
        <v>1200</v>
      </c>
      <c r="P15" s="90">
        <f t="shared" si="4"/>
        <v>1248</v>
      </c>
      <c r="Q15" s="22">
        <v>6</v>
      </c>
      <c r="R15" s="89">
        <f t="shared" si="5"/>
        <v>208</v>
      </c>
      <c r="S15" s="90">
        <f t="shared" si="6"/>
        <v>3521</v>
      </c>
    </row>
    <row r="16" spans="1:19" ht="15.75">
      <c r="A16" s="19">
        <v>9</v>
      </c>
      <c r="B16" s="113" t="str">
        <f>IF(C16&lt;&gt;"",VLOOKUP($C16,'Elenco giocatori'!$B$2:$H$1308,3,FALSE),"")</f>
        <v>Galeone</v>
      </c>
      <c r="C16" s="24" t="s">
        <v>2357</v>
      </c>
      <c r="D16" s="86" t="s">
        <v>2358</v>
      </c>
      <c r="E16" s="24" t="s">
        <v>33</v>
      </c>
      <c r="F16" s="24">
        <v>1</v>
      </c>
      <c r="G16" s="24">
        <v>1066</v>
      </c>
      <c r="H16" s="24">
        <f t="shared" si="0"/>
        <v>1072</v>
      </c>
      <c r="I16" s="22">
        <v>6</v>
      </c>
      <c r="J16" s="87">
        <f t="shared" si="1"/>
        <v>178.66666666666666</v>
      </c>
      <c r="K16" s="88">
        <v>1170</v>
      </c>
      <c r="L16" s="90">
        <f t="shared" si="2"/>
        <v>1176</v>
      </c>
      <c r="M16" s="22">
        <v>6</v>
      </c>
      <c r="N16" s="89">
        <f t="shared" si="3"/>
        <v>196</v>
      </c>
      <c r="O16" s="90">
        <v>1236</v>
      </c>
      <c r="P16" s="90">
        <f t="shared" si="4"/>
        <v>1242</v>
      </c>
      <c r="Q16" s="22">
        <v>6</v>
      </c>
      <c r="R16" s="89">
        <f t="shared" si="5"/>
        <v>207</v>
      </c>
      <c r="S16" s="90">
        <f t="shared" si="6"/>
        <v>3490</v>
      </c>
    </row>
    <row r="17" spans="1:19" ht="15.75">
      <c r="A17" s="19">
        <v>10</v>
      </c>
      <c r="B17" s="85" t="str">
        <f>IF(C17&lt;&gt;"",VLOOKUP($C17,'Elenco giocatori'!$B$2:$H$1308,3,FALSE),"")</f>
        <v>Ronta Blues</v>
      </c>
      <c r="C17" s="24" t="s">
        <v>2801</v>
      </c>
      <c r="D17" s="86" t="s">
        <v>2802</v>
      </c>
      <c r="E17" s="24" t="s">
        <v>10</v>
      </c>
      <c r="F17" s="24">
        <v>2</v>
      </c>
      <c r="G17" s="24">
        <v>1122</v>
      </c>
      <c r="H17" s="24">
        <f t="shared" si="0"/>
        <v>1134</v>
      </c>
      <c r="I17" s="22">
        <v>6</v>
      </c>
      <c r="J17" s="87">
        <f t="shared" si="1"/>
        <v>189</v>
      </c>
      <c r="K17" s="88">
        <v>1083</v>
      </c>
      <c r="L17" s="90">
        <f t="shared" si="2"/>
        <v>1095</v>
      </c>
      <c r="M17" s="22">
        <v>6</v>
      </c>
      <c r="N17" s="89">
        <f t="shared" si="3"/>
        <v>182.5</v>
      </c>
      <c r="O17" s="90">
        <v>1238</v>
      </c>
      <c r="P17" s="90">
        <f t="shared" si="4"/>
        <v>1250</v>
      </c>
      <c r="Q17" s="22">
        <v>6</v>
      </c>
      <c r="R17" s="89">
        <f t="shared" si="5"/>
        <v>208.33333333333334</v>
      </c>
      <c r="S17" s="90">
        <f t="shared" si="6"/>
        <v>3479</v>
      </c>
    </row>
    <row r="18" spans="1:19" ht="15.75">
      <c r="A18" s="19">
        <v>11</v>
      </c>
      <c r="B18" s="85" t="str">
        <f>IF(C18&lt;&gt;"",VLOOKUP($C18,'Elenco giocatori'!$B$2:$H$1308,3,FALSE),"")</f>
        <v>Strikelanders</v>
      </c>
      <c r="C18" s="24" t="s">
        <v>2493</v>
      </c>
      <c r="D18" s="86" t="s">
        <v>2494</v>
      </c>
      <c r="E18" s="24" t="s">
        <v>21</v>
      </c>
      <c r="F18" s="24">
        <v>11</v>
      </c>
      <c r="G18" s="24">
        <v>1061</v>
      </c>
      <c r="H18" s="24">
        <f t="shared" si="0"/>
        <v>1127</v>
      </c>
      <c r="I18" s="22">
        <v>6</v>
      </c>
      <c r="J18" s="87">
        <f t="shared" si="1"/>
        <v>187.83333333333334</v>
      </c>
      <c r="K18" s="88">
        <v>1013</v>
      </c>
      <c r="L18" s="90">
        <f t="shared" si="2"/>
        <v>1079</v>
      </c>
      <c r="M18" s="22">
        <v>6</v>
      </c>
      <c r="N18" s="89">
        <f t="shared" si="3"/>
        <v>179.83333333333334</v>
      </c>
      <c r="O18" s="90">
        <v>1112</v>
      </c>
      <c r="P18" s="90">
        <f t="shared" si="4"/>
        <v>1178</v>
      </c>
      <c r="Q18" s="22">
        <v>6</v>
      </c>
      <c r="R18" s="89">
        <f t="shared" si="5"/>
        <v>196.33333333333334</v>
      </c>
      <c r="S18" s="90">
        <f t="shared" si="6"/>
        <v>3384</v>
      </c>
    </row>
    <row r="19" spans="1:19" ht="15.75">
      <c r="A19" s="19">
        <v>12</v>
      </c>
      <c r="B19" s="113" t="str">
        <f>IF(C19&lt;&gt;"",VLOOKUP($C19,'Elenco giocatori'!$B$2:$H$1308,3,FALSE),"")</f>
        <v>Nuovo Mondo</v>
      </c>
      <c r="C19" s="24" t="s">
        <v>2371</v>
      </c>
      <c r="D19" s="86" t="s">
        <v>2372</v>
      </c>
      <c r="E19" s="24" t="s">
        <v>33</v>
      </c>
      <c r="F19" s="24">
        <v>1</v>
      </c>
      <c r="G19" s="24">
        <v>1195</v>
      </c>
      <c r="H19" s="24">
        <f t="shared" si="0"/>
        <v>1201</v>
      </c>
      <c r="I19" s="22">
        <v>6</v>
      </c>
      <c r="J19" s="87">
        <f t="shared" si="1"/>
        <v>200.16666666666666</v>
      </c>
      <c r="K19" s="88">
        <v>1074</v>
      </c>
      <c r="L19" s="90">
        <f t="shared" si="2"/>
        <v>1080</v>
      </c>
      <c r="M19" s="22">
        <v>6</v>
      </c>
      <c r="N19" s="89">
        <f t="shared" si="3"/>
        <v>180</v>
      </c>
      <c r="O19" s="90">
        <v>1078</v>
      </c>
      <c r="P19" s="90">
        <f t="shared" si="4"/>
        <v>1084</v>
      </c>
      <c r="Q19" s="22">
        <v>6</v>
      </c>
      <c r="R19" s="89">
        <f t="shared" si="5"/>
        <v>180.66666666666666</v>
      </c>
      <c r="S19" s="90">
        <f t="shared" si="6"/>
        <v>3365</v>
      </c>
    </row>
    <row r="20" spans="1:19" ht="15.75">
      <c r="A20" s="19">
        <v>13</v>
      </c>
      <c r="B20" s="85" t="str">
        <f>IF(C20&lt;&gt;"",VLOOKUP($C20,'Elenco giocatori'!$B$2:$H$1308,3,FALSE),"")</f>
        <v>B.C. Woodpecker</v>
      </c>
      <c r="C20" s="24" t="s">
        <v>2591</v>
      </c>
      <c r="D20" s="86" t="s">
        <v>2592</v>
      </c>
      <c r="E20" s="24" t="s">
        <v>10</v>
      </c>
      <c r="F20" s="24">
        <v>0</v>
      </c>
      <c r="G20" s="24">
        <v>987</v>
      </c>
      <c r="H20" s="24">
        <f t="shared" si="0"/>
        <v>987</v>
      </c>
      <c r="I20" s="22">
        <v>6</v>
      </c>
      <c r="J20" s="87">
        <f t="shared" si="1"/>
        <v>164.5</v>
      </c>
      <c r="K20" s="88">
        <v>1192</v>
      </c>
      <c r="L20" s="90">
        <f t="shared" si="2"/>
        <v>1192</v>
      </c>
      <c r="M20" s="22">
        <v>6</v>
      </c>
      <c r="N20" s="89">
        <f t="shared" si="3"/>
        <v>198.66666666666666</v>
      </c>
      <c r="O20" s="90">
        <v>1163</v>
      </c>
      <c r="P20" s="90">
        <f t="shared" si="4"/>
        <v>1163</v>
      </c>
      <c r="Q20" s="22">
        <v>6</v>
      </c>
      <c r="R20" s="89">
        <f t="shared" si="5"/>
        <v>193.83333333333334</v>
      </c>
      <c r="S20" s="90">
        <f t="shared" si="6"/>
        <v>3342</v>
      </c>
    </row>
    <row r="21" spans="1:19" ht="15.75">
      <c r="A21" s="19">
        <v>14</v>
      </c>
      <c r="B21" s="85" t="str">
        <f>IF(C21&lt;&gt;"",VLOOKUP($C21,'Elenco giocatori'!$B$2:$H$1308,3,FALSE),"")</f>
        <v>Strikelanders</v>
      </c>
      <c r="C21" s="24" t="s">
        <v>2625</v>
      </c>
      <c r="D21" s="86" t="s">
        <v>2626</v>
      </c>
      <c r="E21" s="24" t="s">
        <v>21</v>
      </c>
      <c r="F21" s="24">
        <v>14</v>
      </c>
      <c r="G21" s="24">
        <v>1012</v>
      </c>
      <c r="H21" s="24">
        <f t="shared" si="0"/>
        <v>1096</v>
      </c>
      <c r="I21" s="22">
        <v>6</v>
      </c>
      <c r="J21" s="87">
        <f t="shared" si="1"/>
        <v>182.66666666666666</v>
      </c>
      <c r="K21" s="88">
        <v>1041</v>
      </c>
      <c r="L21" s="90">
        <f t="shared" si="2"/>
        <v>1125</v>
      </c>
      <c r="M21" s="22">
        <v>6</v>
      </c>
      <c r="N21" s="89">
        <f t="shared" si="3"/>
        <v>187.5</v>
      </c>
      <c r="O21" s="90">
        <v>1014</v>
      </c>
      <c r="P21" s="90">
        <f t="shared" si="4"/>
        <v>1098</v>
      </c>
      <c r="Q21" s="22">
        <v>6</v>
      </c>
      <c r="R21" s="89">
        <f t="shared" si="5"/>
        <v>183</v>
      </c>
      <c r="S21" s="90">
        <f t="shared" si="6"/>
        <v>3319</v>
      </c>
    </row>
    <row r="22" spans="1:19" ht="15.75">
      <c r="A22" s="19">
        <v>15</v>
      </c>
      <c r="B22" s="113" t="str">
        <f>IF(C22&lt;&gt;"",VLOOKUP($C22,'Elenco giocatori'!$B$2:$H$1308,3,FALSE),"")</f>
        <v>A.S.B. Tricolore</v>
      </c>
      <c r="C22" s="24" t="s">
        <v>2545</v>
      </c>
      <c r="D22" s="86" t="s">
        <v>2546</v>
      </c>
      <c r="E22" s="24" t="s">
        <v>10</v>
      </c>
      <c r="F22" s="24">
        <v>2</v>
      </c>
      <c r="G22" s="24">
        <v>1139</v>
      </c>
      <c r="H22" s="24">
        <f t="shared" si="0"/>
        <v>1151</v>
      </c>
      <c r="I22" s="22">
        <v>6</v>
      </c>
      <c r="J22" s="87">
        <f t="shared" si="1"/>
        <v>191.83333333333334</v>
      </c>
      <c r="K22" s="88">
        <v>1068</v>
      </c>
      <c r="L22" s="90">
        <f t="shared" si="2"/>
        <v>1080</v>
      </c>
      <c r="M22" s="22">
        <v>6</v>
      </c>
      <c r="N22" s="89">
        <f t="shared" si="3"/>
        <v>180</v>
      </c>
      <c r="O22" s="90">
        <v>1047</v>
      </c>
      <c r="P22" s="90">
        <f t="shared" si="4"/>
        <v>1059</v>
      </c>
      <c r="Q22" s="22">
        <v>6</v>
      </c>
      <c r="R22" s="89">
        <f t="shared" si="5"/>
        <v>176.5</v>
      </c>
      <c r="S22" s="90">
        <f t="shared" si="6"/>
        <v>3290</v>
      </c>
    </row>
    <row r="23" spans="1:19" ht="15.75">
      <c r="A23" s="19">
        <v>16</v>
      </c>
      <c r="B23" s="85" t="str">
        <f>IF(C23&lt;&gt;"",VLOOKUP($C23,'Elenco giocatori'!$B$2:$H$1308,3,FALSE),"")</f>
        <v>A.S. 2000 Vicenza B.C.</v>
      </c>
      <c r="C23" s="24" t="s">
        <v>2341</v>
      </c>
      <c r="D23" s="86" t="s">
        <v>2342</v>
      </c>
      <c r="E23" s="24" t="s">
        <v>10</v>
      </c>
      <c r="F23" s="24">
        <v>4</v>
      </c>
      <c r="G23" s="24">
        <v>1049</v>
      </c>
      <c r="H23" s="24">
        <f t="shared" si="0"/>
        <v>1073</v>
      </c>
      <c r="I23" s="22">
        <v>6</v>
      </c>
      <c r="J23" s="87">
        <f t="shared" si="1"/>
        <v>178.83333333333334</v>
      </c>
      <c r="K23" s="88">
        <v>1048</v>
      </c>
      <c r="L23" s="90">
        <f t="shared" si="2"/>
        <v>1072</v>
      </c>
      <c r="M23" s="22">
        <v>6</v>
      </c>
      <c r="N23" s="89">
        <f t="shared" si="3"/>
        <v>178.66666666666666</v>
      </c>
      <c r="O23" s="90">
        <v>1118</v>
      </c>
      <c r="P23" s="90">
        <f t="shared" si="4"/>
        <v>1142</v>
      </c>
      <c r="Q23" s="22">
        <v>6</v>
      </c>
      <c r="R23" s="89">
        <f t="shared" si="5"/>
        <v>190.33333333333334</v>
      </c>
      <c r="S23" s="90">
        <f t="shared" si="6"/>
        <v>3287</v>
      </c>
    </row>
    <row r="24" spans="1:19" ht="15.75">
      <c r="A24" s="19">
        <v>17</v>
      </c>
      <c r="B24" s="85" t="str">
        <f>IF(C24&lt;&gt;"",VLOOKUP($C24,'Elenco giocatori'!$B$2:$H$1308,3,FALSE),"")</f>
        <v>Mondial Bowling</v>
      </c>
      <c r="C24" s="24" t="s">
        <v>2587</v>
      </c>
      <c r="D24" s="86" t="s">
        <v>2588</v>
      </c>
      <c r="E24" s="24" t="s">
        <v>18</v>
      </c>
      <c r="F24" s="24">
        <v>10</v>
      </c>
      <c r="G24" s="24">
        <v>1046</v>
      </c>
      <c r="H24" s="24">
        <f t="shared" si="0"/>
        <v>1106</v>
      </c>
      <c r="I24" s="22">
        <v>6</v>
      </c>
      <c r="J24" s="87">
        <f t="shared" si="1"/>
        <v>184.33333333333334</v>
      </c>
      <c r="K24" s="88">
        <v>1044</v>
      </c>
      <c r="L24" s="90">
        <f t="shared" si="2"/>
        <v>1104</v>
      </c>
      <c r="M24" s="22">
        <v>6</v>
      </c>
      <c r="N24" s="89">
        <f t="shared" si="3"/>
        <v>184</v>
      </c>
      <c r="O24" s="90">
        <v>997</v>
      </c>
      <c r="P24" s="90">
        <f t="shared" si="4"/>
        <v>1057</v>
      </c>
      <c r="Q24" s="22">
        <v>6</v>
      </c>
      <c r="R24" s="89">
        <f t="shared" si="5"/>
        <v>176.16666666666666</v>
      </c>
      <c r="S24" s="90">
        <f t="shared" si="6"/>
        <v>3267</v>
      </c>
    </row>
    <row r="25" spans="1:19" ht="15.75">
      <c r="A25" s="19">
        <v>18</v>
      </c>
      <c r="B25" s="113" t="str">
        <f>IF(C25&lt;&gt;"",VLOOKUP($C25,'Elenco giocatori'!$B$2:$H$1308,3,FALSE),"")</f>
        <v>Galeone</v>
      </c>
      <c r="C25" s="24" t="s">
        <v>2353</v>
      </c>
      <c r="D25" s="86" t="s">
        <v>2354</v>
      </c>
      <c r="E25" s="24" t="s">
        <v>21</v>
      </c>
      <c r="F25" s="24">
        <v>9</v>
      </c>
      <c r="G25" s="24">
        <v>968</v>
      </c>
      <c r="H25" s="24">
        <f t="shared" si="0"/>
        <v>1022</v>
      </c>
      <c r="I25" s="22">
        <v>6</v>
      </c>
      <c r="J25" s="87">
        <f t="shared" si="1"/>
        <v>170.33333333333334</v>
      </c>
      <c r="K25" s="88">
        <v>1047</v>
      </c>
      <c r="L25" s="90">
        <f t="shared" si="2"/>
        <v>1101</v>
      </c>
      <c r="M25" s="22">
        <v>6</v>
      </c>
      <c r="N25" s="89">
        <f t="shared" si="3"/>
        <v>183.5</v>
      </c>
      <c r="O25" s="90">
        <v>1080</v>
      </c>
      <c r="P25" s="90">
        <f t="shared" si="4"/>
        <v>1134</v>
      </c>
      <c r="Q25" s="22">
        <v>6</v>
      </c>
      <c r="R25" s="89">
        <f t="shared" si="5"/>
        <v>189</v>
      </c>
      <c r="S25" s="90">
        <f t="shared" si="6"/>
        <v>3257</v>
      </c>
    </row>
    <row r="26" spans="1:19" ht="15.75">
      <c r="A26" s="19">
        <v>19</v>
      </c>
      <c r="B26" s="85" t="str">
        <f>IF(C26&lt;&gt;"",VLOOKUP($C26,'Elenco giocatori'!$B$2:$H$1308,3,FALSE),"")</f>
        <v>Strikelanders</v>
      </c>
      <c r="C26" s="24" t="s">
        <v>2495</v>
      </c>
      <c r="D26" s="86" t="s">
        <v>2496</v>
      </c>
      <c r="E26" s="24" t="s">
        <v>18</v>
      </c>
      <c r="F26" s="24">
        <v>8</v>
      </c>
      <c r="G26" s="24">
        <v>1019</v>
      </c>
      <c r="H26" s="24">
        <f t="shared" si="0"/>
        <v>1067</v>
      </c>
      <c r="I26" s="22">
        <v>6</v>
      </c>
      <c r="J26" s="87">
        <f t="shared" si="1"/>
        <v>177.83333333333334</v>
      </c>
      <c r="K26" s="88">
        <v>922</v>
      </c>
      <c r="L26" s="90">
        <f t="shared" si="2"/>
        <v>970</v>
      </c>
      <c r="M26" s="22">
        <v>6</v>
      </c>
      <c r="N26" s="89">
        <f t="shared" si="3"/>
        <v>161.66666666666666</v>
      </c>
      <c r="O26" s="90">
        <v>1138</v>
      </c>
      <c r="P26" s="90">
        <f t="shared" si="4"/>
        <v>1186</v>
      </c>
      <c r="Q26" s="22">
        <v>6</v>
      </c>
      <c r="R26" s="89">
        <f t="shared" si="5"/>
        <v>197.66666666666666</v>
      </c>
      <c r="S26" s="90">
        <f t="shared" si="6"/>
        <v>3223</v>
      </c>
    </row>
    <row r="27" spans="1:19" ht="15.75">
      <c r="A27" s="19">
        <v>20</v>
      </c>
      <c r="B27" s="85" t="str">
        <f>IF(C27&lt;&gt;"",VLOOKUP($C27,'Elenco giocatori'!$B$2:$H$1308,3,FALSE),"")</f>
        <v>Magia B.C.</v>
      </c>
      <c r="C27" s="24" t="s">
        <v>2692</v>
      </c>
      <c r="D27" s="86" t="s">
        <v>2693</v>
      </c>
      <c r="E27" s="24" t="s">
        <v>21</v>
      </c>
      <c r="F27" s="24">
        <v>0</v>
      </c>
      <c r="G27" s="24">
        <v>1020</v>
      </c>
      <c r="H27" s="24">
        <f t="shared" si="0"/>
        <v>1020</v>
      </c>
      <c r="I27" s="22">
        <v>6</v>
      </c>
      <c r="J27" s="87">
        <f t="shared" si="1"/>
        <v>170</v>
      </c>
      <c r="K27" s="88">
        <v>1168</v>
      </c>
      <c r="L27" s="90">
        <f t="shared" si="2"/>
        <v>1168</v>
      </c>
      <c r="M27" s="22">
        <v>6</v>
      </c>
      <c r="N27" s="89">
        <f t="shared" si="3"/>
        <v>194.66666666666666</v>
      </c>
      <c r="O27" s="90">
        <v>1029</v>
      </c>
      <c r="P27" s="90">
        <f t="shared" si="4"/>
        <v>1029</v>
      </c>
      <c r="Q27" s="22">
        <v>6</v>
      </c>
      <c r="R27" s="89">
        <f t="shared" si="5"/>
        <v>171.5</v>
      </c>
      <c r="S27" s="90">
        <f t="shared" si="6"/>
        <v>3217</v>
      </c>
    </row>
    <row r="28" spans="1:19" ht="15.75">
      <c r="A28" s="19">
        <v>21</v>
      </c>
      <c r="B28" s="113" t="str">
        <f>IF(C28&lt;&gt;"",VLOOKUP($C28,'Elenco giocatori'!$B$2:$H$1308,3,FALSE),"")</f>
        <v>La Setta Del Torchio</v>
      </c>
      <c r="C28" s="24" t="s">
        <v>2758</v>
      </c>
      <c r="D28" s="86" t="s">
        <v>2759</v>
      </c>
      <c r="E28" s="24" t="s">
        <v>10</v>
      </c>
      <c r="F28" s="24">
        <v>3</v>
      </c>
      <c r="G28" s="24">
        <v>1040</v>
      </c>
      <c r="H28" s="24">
        <f t="shared" si="0"/>
        <v>1058</v>
      </c>
      <c r="I28" s="22">
        <v>6</v>
      </c>
      <c r="J28" s="87">
        <f t="shared" si="1"/>
        <v>176.33333333333334</v>
      </c>
      <c r="K28" s="88">
        <v>1079</v>
      </c>
      <c r="L28" s="90">
        <f t="shared" si="2"/>
        <v>1097</v>
      </c>
      <c r="M28" s="22">
        <v>6</v>
      </c>
      <c r="N28" s="89">
        <f t="shared" si="3"/>
        <v>182.83333333333334</v>
      </c>
      <c r="O28" s="90">
        <v>1023</v>
      </c>
      <c r="P28" s="90">
        <f t="shared" si="4"/>
        <v>1041</v>
      </c>
      <c r="Q28" s="22">
        <v>6</v>
      </c>
      <c r="R28" s="89">
        <f t="shared" si="5"/>
        <v>173.5</v>
      </c>
      <c r="S28" s="90">
        <f t="shared" si="6"/>
        <v>3196</v>
      </c>
    </row>
    <row r="29" spans="1:19" ht="15.75">
      <c r="A29" s="19">
        <v>22</v>
      </c>
      <c r="B29" s="85" t="str">
        <f>IF(C29&lt;&gt;"",VLOOKUP($C29,'Elenco giocatori'!$B$2:$H$1308,3,FALSE),"")</f>
        <v>A.S. 2001</v>
      </c>
      <c r="C29" s="24" t="s">
        <v>2712</v>
      </c>
      <c r="D29" s="86" t="s">
        <v>2713</v>
      </c>
      <c r="E29" s="24" t="s">
        <v>18</v>
      </c>
      <c r="F29" s="24">
        <v>9</v>
      </c>
      <c r="G29" s="24">
        <v>960</v>
      </c>
      <c r="H29" s="24">
        <f t="shared" si="0"/>
        <v>1014</v>
      </c>
      <c r="I29" s="22">
        <v>6</v>
      </c>
      <c r="J29" s="87">
        <f t="shared" si="1"/>
        <v>169</v>
      </c>
      <c r="K29" s="88">
        <v>1020</v>
      </c>
      <c r="L29" s="90">
        <f t="shared" si="2"/>
        <v>1074</v>
      </c>
      <c r="M29" s="22">
        <v>6</v>
      </c>
      <c r="N29" s="89">
        <f t="shared" si="3"/>
        <v>179</v>
      </c>
      <c r="O29" s="90">
        <v>1049</v>
      </c>
      <c r="P29" s="90">
        <f t="shared" si="4"/>
        <v>1103</v>
      </c>
      <c r="Q29" s="22">
        <v>6</v>
      </c>
      <c r="R29" s="89">
        <f t="shared" si="5"/>
        <v>183.83333333333334</v>
      </c>
      <c r="S29" s="90">
        <f t="shared" si="6"/>
        <v>3191</v>
      </c>
    </row>
    <row r="30" spans="1:19" ht="15.75">
      <c r="A30" s="19">
        <v>23</v>
      </c>
      <c r="B30" s="85" t="str">
        <f>IF(C30&lt;&gt;"",VLOOKUP($C30,'Elenco giocatori'!$B$2:$H$1308,3,FALSE),"")</f>
        <v>Real Team</v>
      </c>
      <c r="C30" s="24" t="s">
        <v>2443</v>
      </c>
      <c r="D30" s="86" t="s">
        <v>2444</v>
      </c>
      <c r="E30" s="24" t="s">
        <v>10</v>
      </c>
      <c r="F30" s="24">
        <v>1</v>
      </c>
      <c r="G30" s="24">
        <v>1083</v>
      </c>
      <c r="H30" s="24">
        <f t="shared" si="0"/>
        <v>1089</v>
      </c>
      <c r="I30" s="22">
        <v>6</v>
      </c>
      <c r="J30" s="87">
        <f t="shared" si="1"/>
        <v>181.5</v>
      </c>
      <c r="K30" s="88">
        <v>1046</v>
      </c>
      <c r="L30" s="90">
        <f t="shared" si="2"/>
        <v>1052</v>
      </c>
      <c r="M30" s="22">
        <v>6</v>
      </c>
      <c r="N30" s="89">
        <f t="shared" si="3"/>
        <v>175.33333333333334</v>
      </c>
      <c r="O30" s="90">
        <v>1032</v>
      </c>
      <c r="P30" s="90">
        <f t="shared" si="4"/>
        <v>1038</v>
      </c>
      <c r="Q30" s="22">
        <v>6</v>
      </c>
      <c r="R30" s="89">
        <f t="shared" si="5"/>
        <v>173</v>
      </c>
      <c r="S30" s="90">
        <f t="shared" si="6"/>
        <v>3179</v>
      </c>
    </row>
    <row r="31" spans="1:19" ht="15.75">
      <c r="A31" s="19">
        <v>24</v>
      </c>
      <c r="B31" s="113" t="str">
        <f>IF(C31&lt;&gt;"",VLOOKUP($C31,'Elenco giocatori'!$B$2:$H$1308,3,FALSE),"")</f>
        <v>Strikelanders</v>
      </c>
      <c r="C31" s="24" t="s">
        <v>2603</v>
      </c>
      <c r="D31" s="86" t="s">
        <v>2604</v>
      </c>
      <c r="E31" s="24" t="s">
        <v>18</v>
      </c>
      <c r="F31" s="24">
        <v>0</v>
      </c>
      <c r="G31" s="24">
        <v>1085</v>
      </c>
      <c r="H31" s="24">
        <f t="shared" si="0"/>
        <v>1085</v>
      </c>
      <c r="I31" s="22">
        <v>6</v>
      </c>
      <c r="J31" s="87">
        <f t="shared" si="1"/>
        <v>180.83333333333334</v>
      </c>
      <c r="K31" s="88">
        <v>997</v>
      </c>
      <c r="L31" s="90">
        <f t="shared" si="2"/>
        <v>997</v>
      </c>
      <c r="M31" s="22">
        <v>6</v>
      </c>
      <c r="N31" s="89">
        <f t="shared" si="3"/>
        <v>166.16666666666666</v>
      </c>
      <c r="O31" s="90">
        <v>1093</v>
      </c>
      <c r="P31" s="90">
        <f t="shared" si="4"/>
        <v>1093</v>
      </c>
      <c r="Q31" s="22">
        <v>6</v>
      </c>
      <c r="R31" s="89">
        <f t="shared" si="5"/>
        <v>182.16666666666666</v>
      </c>
      <c r="S31" s="90">
        <f t="shared" si="6"/>
        <v>3175</v>
      </c>
    </row>
    <row r="32" spans="1:19" ht="15.75">
      <c r="A32" s="19">
        <v>25</v>
      </c>
      <c r="B32" s="85" t="str">
        <f>IF(C32&lt;&gt;"",VLOOKUP($C32,'Elenco giocatori'!$B$2:$H$1308,3,FALSE),"")</f>
        <v>Galeone</v>
      </c>
      <c r="C32" s="24" t="s">
        <v>2355</v>
      </c>
      <c r="D32" s="86" t="s">
        <v>2356</v>
      </c>
      <c r="E32" s="24" t="s">
        <v>33</v>
      </c>
      <c r="F32" s="24">
        <v>10</v>
      </c>
      <c r="G32" s="24">
        <v>928</v>
      </c>
      <c r="H32" s="24">
        <f t="shared" si="0"/>
        <v>988</v>
      </c>
      <c r="I32" s="22">
        <v>6</v>
      </c>
      <c r="J32" s="87">
        <f t="shared" si="1"/>
        <v>164.66666666666666</v>
      </c>
      <c r="K32" s="88">
        <v>1015</v>
      </c>
      <c r="L32" s="90">
        <f t="shared" si="2"/>
        <v>1075</v>
      </c>
      <c r="M32" s="22">
        <v>6</v>
      </c>
      <c r="N32" s="89">
        <f t="shared" si="3"/>
        <v>179.16666666666666</v>
      </c>
      <c r="O32" s="90">
        <v>1047</v>
      </c>
      <c r="P32" s="90">
        <f t="shared" si="4"/>
        <v>1107</v>
      </c>
      <c r="Q32" s="22">
        <v>6</v>
      </c>
      <c r="R32" s="89">
        <f t="shared" si="5"/>
        <v>184.5</v>
      </c>
      <c r="S32" s="90">
        <f t="shared" si="6"/>
        <v>3170</v>
      </c>
    </row>
    <row r="33" spans="1:19" ht="15.75">
      <c r="A33" s="19">
        <v>26</v>
      </c>
      <c r="B33" s="85" t="str">
        <f>IF(C33&lt;&gt;"",VLOOKUP($C33,'Elenco giocatori'!$B$2:$H$1308,3,FALSE),"")</f>
        <v>La Setta Del Torchio</v>
      </c>
      <c r="C33" s="24" t="s">
        <v>2505</v>
      </c>
      <c r="D33" s="86" t="s">
        <v>2506</v>
      </c>
      <c r="E33" s="24" t="s">
        <v>18</v>
      </c>
      <c r="F33" s="24">
        <v>4</v>
      </c>
      <c r="G33" s="24">
        <v>1046</v>
      </c>
      <c r="H33" s="24">
        <f t="shared" si="0"/>
        <v>1070</v>
      </c>
      <c r="I33" s="22">
        <v>6</v>
      </c>
      <c r="J33" s="87">
        <f t="shared" si="1"/>
        <v>178.33333333333334</v>
      </c>
      <c r="K33" s="88">
        <v>1030</v>
      </c>
      <c r="L33" s="90">
        <f t="shared" si="2"/>
        <v>1054</v>
      </c>
      <c r="M33" s="22">
        <v>6</v>
      </c>
      <c r="N33" s="89">
        <f t="shared" si="3"/>
        <v>175.66666666666666</v>
      </c>
      <c r="O33" s="90">
        <v>1010</v>
      </c>
      <c r="P33" s="90">
        <f t="shared" si="4"/>
        <v>1034</v>
      </c>
      <c r="Q33" s="22">
        <v>6</v>
      </c>
      <c r="R33" s="89">
        <f t="shared" si="5"/>
        <v>172.33333333333334</v>
      </c>
      <c r="S33" s="90">
        <f t="shared" si="6"/>
        <v>3158</v>
      </c>
    </row>
    <row r="34" spans="1:19" ht="15.75">
      <c r="A34" s="19">
        <v>27</v>
      </c>
      <c r="B34" s="113" t="str">
        <f>IF(C34&lt;&gt;"",VLOOKUP($C34,'Elenco giocatori'!$B$2:$H$1308,3,FALSE),"")</f>
        <v>Mistral Napoli</v>
      </c>
      <c r="C34" s="24" t="s">
        <v>2457</v>
      </c>
      <c r="D34" s="86" t="s">
        <v>2458</v>
      </c>
      <c r="E34" s="24" t="s">
        <v>18</v>
      </c>
      <c r="F34" s="24">
        <v>9</v>
      </c>
      <c r="G34" s="24">
        <v>968</v>
      </c>
      <c r="H34" s="24">
        <f t="shared" si="0"/>
        <v>1022</v>
      </c>
      <c r="I34" s="22">
        <v>6</v>
      </c>
      <c r="J34" s="87">
        <f t="shared" si="1"/>
        <v>170.33333333333334</v>
      </c>
      <c r="K34" s="88">
        <v>968</v>
      </c>
      <c r="L34" s="90">
        <f t="shared" si="2"/>
        <v>1022</v>
      </c>
      <c r="M34" s="22">
        <v>6</v>
      </c>
      <c r="N34" s="89">
        <f t="shared" si="3"/>
        <v>170.33333333333334</v>
      </c>
      <c r="O34" s="90">
        <v>1026</v>
      </c>
      <c r="P34" s="90">
        <f t="shared" si="4"/>
        <v>1080</v>
      </c>
      <c r="Q34" s="22">
        <v>6</v>
      </c>
      <c r="R34" s="89">
        <f t="shared" si="5"/>
        <v>180</v>
      </c>
      <c r="S34" s="90">
        <f t="shared" si="6"/>
        <v>3124</v>
      </c>
    </row>
    <row r="35" spans="1:19" ht="15.75">
      <c r="A35" s="19">
        <v>28</v>
      </c>
      <c r="B35" s="85" t="str">
        <f>IF(C35&lt;&gt;"",VLOOKUP($C35,'Elenco giocatori'!$B$2:$H$1308,3,FALSE),"")</f>
        <v>A.S. 2000 Vicenza B.C.</v>
      </c>
      <c r="C35" s="24" t="s">
        <v>2385</v>
      </c>
      <c r="D35" s="86" t="s">
        <v>2386</v>
      </c>
      <c r="E35" s="24" t="s">
        <v>10</v>
      </c>
      <c r="F35" s="24">
        <v>3</v>
      </c>
      <c r="G35" s="24">
        <v>971</v>
      </c>
      <c r="H35" s="24">
        <f t="shared" si="0"/>
        <v>989</v>
      </c>
      <c r="I35" s="22">
        <v>6</v>
      </c>
      <c r="J35" s="87">
        <f t="shared" si="1"/>
        <v>164.83333333333334</v>
      </c>
      <c r="K35" s="88">
        <v>1006</v>
      </c>
      <c r="L35" s="90">
        <f t="shared" si="2"/>
        <v>1024</v>
      </c>
      <c r="M35" s="22">
        <v>6</v>
      </c>
      <c r="N35" s="89">
        <f t="shared" si="3"/>
        <v>170.66666666666666</v>
      </c>
      <c r="O35" s="90">
        <v>1068</v>
      </c>
      <c r="P35" s="90">
        <f t="shared" si="4"/>
        <v>1086</v>
      </c>
      <c r="Q35" s="22">
        <v>6</v>
      </c>
      <c r="R35" s="89">
        <f t="shared" si="5"/>
        <v>181</v>
      </c>
      <c r="S35" s="90">
        <f t="shared" si="6"/>
        <v>3099</v>
      </c>
    </row>
    <row r="36" spans="1:19" ht="15.75">
      <c r="A36" s="19">
        <v>29</v>
      </c>
      <c r="B36" s="85" t="str">
        <f>IF(C36&lt;&gt;"",VLOOKUP($C36,'Elenco giocatori'!$B$2:$H$1308,3,FALSE),"")</f>
        <v>A.S. All Star Team</v>
      </c>
      <c r="C36" s="24" t="s">
        <v>2543</v>
      </c>
      <c r="D36" s="86" t="s">
        <v>2544</v>
      </c>
      <c r="E36" s="24" t="s">
        <v>18</v>
      </c>
      <c r="F36" s="24">
        <v>5</v>
      </c>
      <c r="G36" s="24">
        <v>881</v>
      </c>
      <c r="H36" s="24">
        <f t="shared" si="0"/>
        <v>911</v>
      </c>
      <c r="I36" s="22">
        <v>6</v>
      </c>
      <c r="J36" s="87">
        <f t="shared" si="1"/>
        <v>151.83333333333334</v>
      </c>
      <c r="K36" s="88">
        <v>1019</v>
      </c>
      <c r="L36" s="90">
        <f t="shared" si="2"/>
        <v>1049</v>
      </c>
      <c r="M36" s="22">
        <v>6</v>
      </c>
      <c r="N36" s="89">
        <f t="shared" si="3"/>
        <v>174.83333333333334</v>
      </c>
      <c r="O36" s="90">
        <v>1082</v>
      </c>
      <c r="P36" s="90">
        <f t="shared" si="4"/>
        <v>1112</v>
      </c>
      <c r="Q36" s="22">
        <v>6</v>
      </c>
      <c r="R36" s="89">
        <f t="shared" si="5"/>
        <v>185.33333333333334</v>
      </c>
      <c r="S36" s="90">
        <f t="shared" si="6"/>
        <v>3072</v>
      </c>
    </row>
    <row r="37" spans="1:19" ht="15.75">
      <c r="A37" s="19">
        <v>30</v>
      </c>
      <c r="B37" s="113" t="str">
        <f>IF(C37&lt;&gt;"",VLOOKUP($C37,'Elenco giocatori'!$B$2:$H$1308,3,FALSE),"")</f>
        <v>Linea Blu</v>
      </c>
      <c r="C37" s="24" t="s">
        <v>2531</v>
      </c>
      <c r="D37" s="86" t="s">
        <v>2532</v>
      </c>
      <c r="E37" s="24" t="s">
        <v>18</v>
      </c>
      <c r="F37" s="24">
        <v>8</v>
      </c>
      <c r="G37" s="24">
        <v>906</v>
      </c>
      <c r="H37" s="24">
        <f t="shared" si="0"/>
        <v>954</v>
      </c>
      <c r="I37" s="22">
        <v>6</v>
      </c>
      <c r="J37" s="87">
        <f t="shared" si="1"/>
        <v>159</v>
      </c>
      <c r="K37" s="88">
        <v>1038</v>
      </c>
      <c r="L37" s="90">
        <f t="shared" si="2"/>
        <v>1086</v>
      </c>
      <c r="M37" s="22">
        <v>6</v>
      </c>
      <c r="N37" s="89">
        <f t="shared" si="3"/>
        <v>181</v>
      </c>
      <c r="O37" s="90">
        <v>981</v>
      </c>
      <c r="P37" s="90">
        <f t="shared" si="4"/>
        <v>1029</v>
      </c>
      <c r="Q37" s="22">
        <v>6</v>
      </c>
      <c r="R37" s="89">
        <f t="shared" si="5"/>
        <v>171.5</v>
      </c>
      <c r="S37" s="90">
        <f t="shared" si="6"/>
        <v>3069</v>
      </c>
    </row>
    <row r="38" spans="1:19" ht="15.75">
      <c r="A38" s="19">
        <v>31</v>
      </c>
      <c r="B38" s="85" t="str">
        <f>IF(C38&lt;&gt;"",VLOOKUP($C38,'Elenco giocatori'!$B$2:$H$1308,3,FALSE),"")</f>
        <v>A.S. Cobra Bowling 1963 Mi</v>
      </c>
      <c r="C38" s="24" t="s">
        <v>2752</v>
      </c>
      <c r="D38" s="86" t="s">
        <v>2753</v>
      </c>
      <c r="E38" s="24" t="s">
        <v>10</v>
      </c>
      <c r="F38" s="24">
        <v>1</v>
      </c>
      <c r="G38" s="24">
        <v>1052</v>
      </c>
      <c r="H38" s="24">
        <f t="shared" si="0"/>
        <v>1058</v>
      </c>
      <c r="I38" s="22">
        <v>6</v>
      </c>
      <c r="J38" s="87">
        <f t="shared" si="1"/>
        <v>176.33333333333334</v>
      </c>
      <c r="K38" s="88">
        <v>968</v>
      </c>
      <c r="L38" s="90">
        <f t="shared" si="2"/>
        <v>974</v>
      </c>
      <c r="M38" s="22">
        <v>6</v>
      </c>
      <c r="N38" s="89">
        <f t="shared" si="3"/>
        <v>162.33333333333334</v>
      </c>
      <c r="O38" s="90">
        <v>1025</v>
      </c>
      <c r="P38" s="90">
        <f t="shared" si="4"/>
        <v>1031</v>
      </c>
      <c r="Q38" s="22">
        <v>6</v>
      </c>
      <c r="R38" s="89">
        <f t="shared" si="5"/>
        <v>171.83333333333334</v>
      </c>
      <c r="S38" s="90">
        <f t="shared" si="6"/>
        <v>3063</v>
      </c>
    </row>
    <row r="39" spans="1:19" ht="15.75">
      <c r="A39" s="19">
        <v>32</v>
      </c>
      <c r="B39" s="85" t="str">
        <f>IF(C39&lt;&gt;"",VLOOKUP($C39,'Elenco giocatori'!$B$2:$H$1308,3,FALSE),"")</f>
        <v>A.S. 2000 Vicenza B.C.</v>
      </c>
      <c r="C39" s="24" t="s">
        <v>2662</v>
      </c>
      <c r="D39" s="86" t="s">
        <v>2663</v>
      </c>
      <c r="E39" s="24" t="s">
        <v>10</v>
      </c>
      <c r="F39" s="24">
        <v>5</v>
      </c>
      <c r="G39" s="24">
        <v>892</v>
      </c>
      <c r="H39" s="24">
        <f t="shared" si="0"/>
        <v>922</v>
      </c>
      <c r="I39" s="22">
        <v>6</v>
      </c>
      <c r="J39" s="87">
        <f t="shared" si="1"/>
        <v>153.66666666666666</v>
      </c>
      <c r="K39" s="88">
        <v>918</v>
      </c>
      <c r="L39" s="90">
        <f t="shared" si="2"/>
        <v>948</v>
      </c>
      <c r="M39" s="22">
        <v>6</v>
      </c>
      <c r="N39" s="89">
        <f t="shared" si="3"/>
        <v>158</v>
      </c>
      <c r="O39" s="90">
        <v>1015</v>
      </c>
      <c r="P39" s="90">
        <f t="shared" si="4"/>
        <v>1045</v>
      </c>
      <c r="Q39" s="22">
        <v>6</v>
      </c>
      <c r="R39" s="89">
        <f t="shared" si="5"/>
        <v>174.16666666666666</v>
      </c>
      <c r="S39" s="90">
        <f t="shared" si="6"/>
        <v>2915</v>
      </c>
    </row>
    <row r="40" spans="1:19" ht="15.75">
      <c r="A40" s="19">
        <v>33</v>
      </c>
      <c r="B40" s="113" t="str">
        <f>IF(C40&lt;&gt;"",VLOOKUP($C40,'Elenco giocatori'!$B$2:$H$1308,3,FALSE),"")</f>
        <v>Mistral Napoli</v>
      </c>
      <c r="C40" s="24" t="s">
        <v>2461</v>
      </c>
      <c r="D40" s="86" t="s">
        <v>2462</v>
      </c>
      <c r="E40" s="24" t="s">
        <v>18</v>
      </c>
      <c r="F40" s="24">
        <v>8</v>
      </c>
      <c r="G40" s="24">
        <v>948</v>
      </c>
      <c r="H40" s="24">
        <f t="shared" si="0"/>
        <v>996</v>
      </c>
      <c r="I40" s="22">
        <v>6</v>
      </c>
      <c r="J40" s="87">
        <f t="shared" si="1"/>
        <v>166</v>
      </c>
      <c r="K40" s="88">
        <v>917</v>
      </c>
      <c r="L40" s="90">
        <f t="shared" si="2"/>
        <v>965</v>
      </c>
      <c r="M40" s="22">
        <v>6</v>
      </c>
      <c r="N40" s="89">
        <f t="shared" si="3"/>
        <v>160.83333333333334</v>
      </c>
      <c r="O40" s="90">
        <v>836</v>
      </c>
      <c r="P40" s="90">
        <f t="shared" si="4"/>
        <v>884</v>
      </c>
      <c r="Q40" s="22">
        <v>6</v>
      </c>
      <c r="R40" s="89">
        <f t="shared" si="5"/>
        <v>147.33333333333334</v>
      </c>
      <c r="S40" s="90">
        <f t="shared" si="6"/>
        <v>2845</v>
      </c>
    </row>
    <row r="41" spans="1:19" ht="15.75">
      <c r="A41" s="19">
        <v>34</v>
      </c>
      <c r="B41" s="85" t="str">
        <f>IF(C41&lt;&gt;"",VLOOKUP($C41,'Elenco giocatori'!$B$2:$H$1308,3,FALSE),"")</f>
        <v>Linea Blu</v>
      </c>
      <c r="C41" s="24" t="s">
        <v>2425</v>
      </c>
      <c r="D41" s="86" t="s">
        <v>2426</v>
      </c>
      <c r="E41" s="24" t="s">
        <v>21</v>
      </c>
      <c r="F41" s="24">
        <v>1</v>
      </c>
      <c r="G41" s="24">
        <v>951</v>
      </c>
      <c r="H41" s="24">
        <f t="shared" si="0"/>
        <v>957</v>
      </c>
      <c r="I41" s="22">
        <v>6</v>
      </c>
      <c r="J41" s="87">
        <f t="shared" si="1"/>
        <v>159.5</v>
      </c>
      <c r="K41" s="88">
        <v>664</v>
      </c>
      <c r="L41" s="90">
        <f t="shared" si="2"/>
        <v>668</v>
      </c>
      <c r="M41" s="22">
        <v>4</v>
      </c>
      <c r="N41" s="89">
        <f t="shared" si="3"/>
        <v>167</v>
      </c>
      <c r="O41" s="90">
        <v>1159</v>
      </c>
      <c r="P41" s="90">
        <f t="shared" si="4"/>
        <v>1165</v>
      </c>
      <c r="Q41" s="22">
        <v>6</v>
      </c>
      <c r="R41" s="89">
        <f t="shared" si="5"/>
        <v>194.16666666666666</v>
      </c>
      <c r="S41" s="90">
        <f t="shared" si="6"/>
        <v>2790</v>
      </c>
    </row>
  </sheetData>
  <sheetProtection/>
  <mergeCells count="17">
    <mergeCell ref="A4:O5"/>
    <mergeCell ref="P4:Q4"/>
    <mergeCell ref="R4:S4"/>
    <mergeCell ref="P5:Q5"/>
    <mergeCell ref="R5:S5"/>
    <mergeCell ref="A6:F6"/>
    <mergeCell ref="G6:J6"/>
    <mergeCell ref="K6:N6"/>
    <mergeCell ref="O6:R6"/>
    <mergeCell ref="S6:S7"/>
    <mergeCell ref="A1:O3"/>
    <mergeCell ref="P1:Q1"/>
    <mergeCell ref="R1:S1"/>
    <mergeCell ref="P2:Q2"/>
    <mergeCell ref="R2:S2"/>
    <mergeCell ref="P3:Q3"/>
    <mergeCell ref="R3:S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2"/>
  <dimension ref="A1:J35"/>
  <sheetViews>
    <sheetView zoomScalePageLayoutView="0" workbookViewId="0" topLeftCell="A4">
      <selection activeCell="A1" sqref="A1:J34"/>
    </sheetView>
  </sheetViews>
  <sheetFormatPr defaultColWidth="9.140625" defaultRowHeight="15"/>
  <cols>
    <col min="1" max="1" width="6.421875" style="0" customWidth="1"/>
    <col min="2" max="2" width="35.28125" style="0" customWidth="1"/>
    <col min="4" max="4" width="25.57421875" style="0" customWidth="1"/>
    <col min="5" max="5" width="7.28125" style="0" customWidth="1"/>
    <col min="6" max="6" width="7.57421875" style="0" customWidth="1"/>
    <col min="7" max="7" width="10.00390625" style="0" customWidth="1"/>
    <col min="8" max="8" width="12.8515625" style="0" customWidth="1"/>
  </cols>
  <sheetData>
    <row r="1" spans="1:9" ht="16.5" thickBot="1">
      <c r="A1" s="250" t="s">
        <v>2764</v>
      </c>
      <c r="B1" s="250"/>
      <c r="C1" s="250"/>
      <c r="D1" s="250"/>
      <c r="E1" s="250"/>
      <c r="F1" s="250"/>
      <c r="G1" s="13" t="s">
        <v>2765</v>
      </c>
      <c r="H1" s="238" t="s">
        <v>2804</v>
      </c>
      <c r="I1" s="251"/>
    </row>
    <row r="2" spans="1:9" ht="16.5" thickBot="1">
      <c r="A2" s="250"/>
      <c r="B2" s="250"/>
      <c r="C2" s="250"/>
      <c r="D2" s="250"/>
      <c r="E2" s="250"/>
      <c r="F2" s="250"/>
      <c r="G2" s="13" t="s">
        <v>2767</v>
      </c>
      <c r="H2" s="252">
        <v>41579</v>
      </c>
      <c r="I2" s="253"/>
    </row>
    <row r="3" spans="1:9" ht="16.5" thickBot="1">
      <c r="A3" s="250"/>
      <c r="B3" s="250"/>
      <c r="C3" s="250"/>
      <c r="D3" s="250"/>
      <c r="E3" s="250"/>
      <c r="F3" s="250"/>
      <c r="G3" s="13" t="s">
        <v>2768</v>
      </c>
      <c r="H3" s="252">
        <v>41581</v>
      </c>
      <c r="I3" s="253"/>
    </row>
    <row r="4" spans="1:9" ht="16.5" thickBot="1">
      <c r="A4" s="240" t="s">
        <v>2808</v>
      </c>
      <c r="B4" s="240"/>
      <c r="C4" s="240"/>
      <c r="D4" s="240"/>
      <c r="E4" s="240"/>
      <c r="F4" s="240"/>
      <c r="G4" s="13" t="s">
        <v>2769</v>
      </c>
      <c r="H4" s="238" t="s">
        <v>2805</v>
      </c>
      <c r="I4" s="222"/>
    </row>
    <row r="5" spans="1:9" ht="16.5" thickBot="1">
      <c r="A5" s="241"/>
      <c r="B5" s="241"/>
      <c r="C5" s="241"/>
      <c r="D5" s="241"/>
      <c r="E5" s="241"/>
      <c r="F5" s="241"/>
      <c r="G5" s="13" t="s">
        <v>2770</v>
      </c>
      <c r="H5" s="239" t="s">
        <v>2771</v>
      </c>
      <c r="I5" s="228"/>
    </row>
    <row r="6" spans="1:9" ht="15">
      <c r="A6" s="49" t="s">
        <v>2772</v>
      </c>
      <c r="B6" s="49" t="s">
        <v>2773</v>
      </c>
      <c r="C6" s="49" t="s">
        <v>2774</v>
      </c>
      <c r="D6" s="49" t="s">
        <v>2775</v>
      </c>
      <c r="E6" s="84" t="s">
        <v>2776</v>
      </c>
      <c r="F6" s="53" t="s">
        <v>2778</v>
      </c>
      <c r="G6" s="17" t="s">
        <v>2806</v>
      </c>
      <c r="H6" s="17" t="s">
        <v>2779</v>
      </c>
      <c r="I6" s="132" t="s">
        <v>2780</v>
      </c>
    </row>
    <row r="7" spans="1:9" ht="15.75">
      <c r="A7" s="19">
        <v>1</v>
      </c>
      <c r="B7" s="43" t="s">
        <v>112</v>
      </c>
      <c r="C7" s="44" t="s">
        <v>117</v>
      </c>
      <c r="D7" s="43" t="s">
        <v>118</v>
      </c>
      <c r="E7" s="44" t="s">
        <v>33</v>
      </c>
      <c r="F7" s="133">
        <v>5</v>
      </c>
      <c r="G7" s="120">
        <v>80</v>
      </c>
      <c r="H7" s="133">
        <v>1133</v>
      </c>
      <c r="I7" s="134">
        <f aca="true" t="shared" si="0" ref="I7:I12">SUM(G7:H7)</f>
        <v>1213</v>
      </c>
    </row>
    <row r="8" spans="1:9" ht="15.75">
      <c r="A8" s="19">
        <f>+A7+1</f>
        <v>2</v>
      </c>
      <c r="B8" s="43" t="s">
        <v>473</v>
      </c>
      <c r="C8" s="24" t="s">
        <v>474</v>
      </c>
      <c r="D8" s="43" t="s">
        <v>475</v>
      </c>
      <c r="E8" s="44" t="s">
        <v>33</v>
      </c>
      <c r="F8" s="133">
        <v>5</v>
      </c>
      <c r="G8" s="175">
        <v>95</v>
      </c>
      <c r="H8" s="133">
        <v>1056</v>
      </c>
      <c r="I8" s="134">
        <f t="shared" si="0"/>
        <v>1151</v>
      </c>
    </row>
    <row r="9" spans="1:9" ht="15.75">
      <c r="A9" s="25">
        <f>+A8+1</f>
        <v>3</v>
      </c>
      <c r="B9" s="43" t="s">
        <v>112</v>
      </c>
      <c r="C9" s="174" t="s">
        <v>791</v>
      </c>
      <c r="D9" s="43" t="s">
        <v>792</v>
      </c>
      <c r="E9" s="44" t="s">
        <v>33</v>
      </c>
      <c r="F9" s="133">
        <v>5</v>
      </c>
      <c r="G9" s="135">
        <v>65</v>
      </c>
      <c r="H9" s="133">
        <v>952</v>
      </c>
      <c r="I9" s="134">
        <f t="shared" si="0"/>
        <v>1017</v>
      </c>
    </row>
    <row r="10" spans="1:9" ht="15.75">
      <c r="A10" s="19">
        <f>+A9+1</f>
        <v>4</v>
      </c>
      <c r="B10" s="43" t="s">
        <v>146</v>
      </c>
      <c r="C10" s="92" t="s">
        <v>147</v>
      </c>
      <c r="D10" s="43" t="s">
        <v>148</v>
      </c>
      <c r="E10" s="44" t="s">
        <v>10</v>
      </c>
      <c r="F10" s="133">
        <v>5</v>
      </c>
      <c r="G10" s="12">
        <v>65</v>
      </c>
      <c r="H10" s="133">
        <v>946</v>
      </c>
      <c r="I10" s="134">
        <f t="shared" si="0"/>
        <v>1011</v>
      </c>
    </row>
    <row r="11" spans="1:9" ht="15.75">
      <c r="A11" s="19">
        <f>+A10+1</f>
        <v>5</v>
      </c>
      <c r="B11" s="43" t="s">
        <v>50</v>
      </c>
      <c r="C11" s="44" t="s">
        <v>1374</v>
      </c>
      <c r="D11" s="43" t="s">
        <v>1375</v>
      </c>
      <c r="E11" s="44" t="s">
        <v>33</v>
      </c>
      <c r="F11" s="133">
        <v>5</v>
      </c>
      <c r="G11" s="176">
        <v>50</v>
      </c>
      <c r="H11" s="178">
        <v>934</v>
      </c>
      <c r="I11" s="134">
        <f t="shared" si="0"/>
        <v>984</v>
      </c>
    </row>
    <row r="12" spans="1:9" ht="16.5" thickBot="1">
      <c r="A12" s="136">
        <f>+A11+1</f>
        <v>6</v>
      </c>
      <c r="B12" s="137" t="s">
        <v>125</v>
      </c>
      <c r="C12" s="138" t="s">
        <v>466</v>
      </c>
      <c r="D12" s="137" t="s">
        <v>467</v>
      </c>
      <c r="E12" s="138" t="s">
        <v>33</v>
      </c>
      <c r="F12" s="139">
        <v>5</v>
      </c>
      <c r="G12" s="177"/>
      <c r="H12" s="177"/>
      <c r="I12" s="141">
        <f t="shared" si="0"/>
        <v>0</v>
      </c>
    </row>
    <row r="13" spans="2:7" ht="15.75">
      <c r="B13" s="142"/>
      <c r="F13" s="143"/>
      <c r="G13" s="144"/>
    </row>
    <row r="14" spans="6:7" ht="15.75" thickBot="1">
      <c r="F14" s="143"/>
      <c r="G14" s="144"/>
    </row>
    <row r="15" spans="1:9" ht="15" customHeight="1">
      <c r="A15" s="240" t="s">
        <v>2809</v>
      </c>
      <c r="B15" s="240"/>
      <c r="C15" s="240"/>
      <c r="D15" s="240"/>
      <c r="E15" s="240"/>
      <c r="F15" s="240"/>
      <c r="G15" s="242"/>
      <c r="H15" s="243"/>
      <c r="I15" s="244"/>
    </row>
    <row r="16" spans="1:9" ht="15.75" customHeight="1" thickBot="1">
      <c r="A16" s="241"/>
      <c r="B16" s="241"/>
      <c r="C16" s="241"/>
      <c r="D16" s="241"/>
      <c r="E16" s="241"/>
      <c r="F16" s="241"/>
      <c r="G16" s="245"/>
      <c r="H16" s="246"/>
      <c r="I16" s="247"/>
    </row>
    <row r="17" spans="1:9" ht="15">
      <c r="A17" s="49" t="s">
        <v>2772</v>
      </c>
      <c r="B17" s="49" t="s">
        <v>2773</v>
      </c>
      <c r="C17" s="49" t="s">
        <v>2774</v>
      </c>
      <c r="D17" s="49" t="s">
        <v>2775</v>
      </c>
      <c r="E17" s="84" t="s">
        <v>2776</v>
      </c>
      <c r="F17" s="53" t="s">
        <v>2778</v>
      </c>
      <c r="G17" s="17" t="s">
        <v>2806</v>
      </c>
      <c r="H17" s="17" t="s">
        <v>2779</v>
      </c>
      <c r="I17" s="132" t="s">
        <v>2780</v>
      </c>
    </row>
    <row r="18" spans="1:9" ht="15.75">
      <c r="A18" s="19">
        <v>1</v>
      </c>
      <c r="B18" s="85" t="str">
        <f>IF(C18&lt;&gt;"",VLOOKUP($C18,'Elenco giocatori'!$B$2:$H$1308,3,FALSE),"")</f>
        <v>Nuovo Mondo</v>
      </c>
      <c r="C18" s="24" t="s">
        <v>2298</v>
      </c>
      <c r="D18" s="131" t="s">
        <v>2299</v>
      </c>
      <c r="E18" s="24" t="s">
        <v>33</v>
      </c>
      <c r="F18" s="133">
        <v>5</v>
      </c>
      <c r="G18" s="120">
        <v>75</v>
      </c>
      <c r="H18" s="133">
        <v>1047</v>
      </c>
      <c r="I18" s="134">
        <f aca="true" t="shared" si="1" ref="I18:I23">SUM(G18:H18)</f>
        <v>1122</v>
      </c>
    </row>
    <row r="19" spans="1:9" ht="15.75">
      <c r="A19" s="19">
        <f>+A18+1</f>
        <v>2</v>
      </c>
      <c r="B19" s="113" t="str">
        <f>IF(C19&lt;&gt;"",VLOOKUP($C19,'Elenco giocatori'!$B$2:$H$1308,3,FALSE),"")</f>
        <v>A.S. Cobra Bowling 1963 Mi</v>
      </c>
      <c r="C19" s="24" t="s">
        <v>2278</v>
      </c>
      <c r="D19" s="86" t="s">
        <v>2279</v>
      </c>
      <c r="E19" s="24" t="s">
        <v>10</v>
      </c>
      <c r="F19" s="133">
        <v>5</v>
      </c>
      <c r="G19" s="135">
        <v>85</v>
      </c>
      <c r="H19" s="133">
        <v>992</v>
      </c>
      <c r="I19" s="134">
        <f t="shared" si="1"/>
        <v>1077</v>
      </c>
    </row>
    <row r="20" spans="1:9" ht="15.75">
      <c r="A20" s="25">
        <f>+A19+1</f>
        <v>3</v>
      </c>
      <c r="B20" s="93" t="str">
        <f>IF(C20&lt;&gt;"",VLOOKUP($C20,'Elenco giocatori'!$B$2:$H$1308,3,FALSE),"")</f>
        <v>A.S. Cobra Bowling 1963 Mi</v>
      </c>
      <c r="C20" s="111" t="s">
        <v>1480</v>
      </c>
      <c r="D20" s="152" t="s">
        <v>1481</v>
      </c>
      <c r="E20" s="24" t="s">
        <v>10</v>
      </c>
      <c r="F20" s="133">
        <v>5</v>
      </c>
      <c r="G20" s="120">
        <v>70</v>
      </c>
      <c r="H20" s="133">
        <v>1005</v>
      </c>
      <c r="I20" s="134">
        <f t="shared" si="1"/>
        <v>1075</v>
      </c>
    </row>
    <row r="21" spans="1:9" ht="15.75">
      <c r="A21" s="19">
        <f>+A20+1</f>
        <v>4</v>
      </c>
      <c r="B21" s="108" t="str">
        <f>IF(C21&lt;&gt;"",VLOOKUP($C21,'Elenco giocatori'!$B$2:$H$1308,3,FALSE),"")</f>
        <v>A.S. Olympia</v>
      </c>
      <c r="C21" s="24" t="s">
        <v>1842</v>
      </c>
      <c r="D21" s="86" t="s">
        <v>1843</v>
      </c>
      <c r="E21" s="24" t="s">
        <v>33</v>
      </c>
      <c r="F21" s="133">
        <v>5</v>
      </c>
      <c r="G21" s="120">
        <v>30</v>
      </c>
      <c r="H21" s="133">
        <v>980</v>
      </c>
      <c r="I21" s="134">
        <f t="shared" si="1"/>
        <v>1010</v>
      </c>
    </row>
    <row r="22" spans="1:9" ht="15.75">
      <c r="A22" s="19">
        <f>+A21+1</f>
        <v>5</v>
      </c>
      <c r="B22" s="85" t="str">
        <f>IF(C22&lt;&gt;"",VLOOKUP($C22,'Elenco giocatori'!$B$2:$H$1308,3,FALSE),"")</f>
        <v>Blue Team Roma</v>
      </c>
      <c r="C22" s="24" t="s">
        <v>1594</v>
      </c>
      <c r="D22" s="86" t="s">
        <v>1595</v>
      </c>
      <c r="E22" s="24" t="s">
        <v>33</v>
      </c>
      <c r="F22" s="133">
        <v>5</v>
      </c>
      <c r="G22" s="24">
        <v>45</v>
      </c>
      <c r="H22" s="133">
        <v>946</v>
      </c>
      <c r="I22" s="134">
        <f t="shared" si="1"/>
        <v>991</v>
      </c>
    </row>
    <row r="23" spans="1:9" ht="16.5" thickBot="1">
      <c r="A23" s="136">
        <f>+A22+1</f>
        <v>6</v>
      </c>
      <c r="B23" s="155" t="str">
        <f>IF(C23&lt;&gt;"",VLOOKUP($C23,'Elenco giocatori'!$B$2:$H$1308,3,FALSE),"")</f>
        <v>Blue Team Roma</v>
      </c>
      <c r="C23" s="156" t="s">
        <v>1775</v>
      </c>
      <c r="D23" s="157" t="s">
        <v>1776</v>
      </c>
      <c r="E23" s="156" t="s">
        <v>33</v>
      </c>
      <c r="F23" s="139">
        <v>5</v>
      </c>
      <c r="G23" s="140">
        <v>50</v>
      </c>
      <c r="H23" s="139">
        <v>929</v>
      </c>
      <c r="I23" s="141">
        <f t="shared" si="1"/>
        <v>979</v>
      </c>
    </row>
    <row r="24" spans="6:7" ht="15">
      <c r="F24" s="143"/>
      <c r="G24" s="144"/>
    </row>
    <row r="25" spans="6:7" ht="15.75" thickBot="1">
      <c r="F25" s="143"/>
      <c r="G25" s="144"/>
    </row>
    <row r="26" spans="1:10" ht="15">
      <c r="A26" s="248" t="s">
        <v>2810</v>
      </c>
      <c r="B26" s="249"/>
      <c r="C26" s="249"/>
      <c r="D26" s="249"/>
      <c r="E26" s="249"/>
      <c r="F26" s="249"/>
      <c r="G26" s="242"/>
      <c r="H26" s="243"/>
      <c r="I26" s="243"/>
      <c r="J26" s="244"/>
    </row>
    <row r="27" spans="1:10" ht="15.75" thickBot="1">
      <c r="A27" s="192"/>
      <c r="B27" s="193"/>
      <c r="C27" s="193"/>
      <c r="D27" s="193"/>
      <c r="E27" s="193"/>
      <c r="F27" s="193"/>
      <c r="G27" s="245"/>
      <c r="H27" s="246"/>
      <c r="I27" s="246"/>
      <c r="J27" s="247"/>
    </row>
    <row r="28" spans="1:10" ht="15">
      <c r="A28" s="49" t="s">
        <v>2772</v>
      </c>
      <c r="B28" s="49" t="s">
        <v>2773</v>
      </c>
      <c r="C28" s="49" t="s">
        <v>2774</v>
      </c>
      <c r="D28" s="49" t="s">
        <v>2775</v>
      </c>
      <c r="E28" s="84" t="s">
        <v>2776</v>
      </c>
      <c r="F28" s="84" t="s">
        <v>2782</v>
      </c>
      <c r="G28" s="16" t="s">
        <v>2778</v>
      </c>
      <c r="H28" s="54" t="s">
        <v>2806</v>
      </c>
      <c r="I28" s="54" t="s">
        <v>2807</v>
      </c>
      <c r="J28" s="132" t="s">
        <v>2780</v>
      </c>
    </row>
    <row r="29" spans="1:10" ht="15.75">
      <c r="A29" s="19">
        <v>1</v>
      </c>
      <c r="B29" s="43" t="s">
        <v>133</v>
      </c>
      <c r="C29" s="24" t="s">
        <v>2361</v>
      </c>
      <c r="D29" s="43" t="s">
        <v>2362</v>
      </c>
      <c r="E29" s="44" t="s">
        <v>33</v>
      </c>
      <c r="F29" s="11">
        <f>IF(B29&lt;&gt;"",VLOOKUP($C29,'Elenco giocatori'!$B$2:$H$1308,7,FALSE),"")</f>
        <v>0</v>
      </c>
      <c r="G29" s="133">
        <v>5</v>
      </c>
      <c r="H29" s="24">
        <v>100</v>
      </c>
      <c r="I29" s="133">
        <v>1092</v>
      </c>
      <c r="J29" s="134">
        <f aca="true" t="shared" si="2" ref="J29:J34">SUM(H29:I29)+F29*G29</f>
        <v>1192</v>
      </c>
    </row>
    <row r="30" spans="1:10" ht="15.75">
      <c r="A30" s="19">
        <f>+A29+1</f>
        <v>2</v>
      </c>
      <c r="B30" s="43" t="s">
        <v>125</v>
      </c>
      <c r="C30" s="44" t="s">
        <v>2581</v>
      </c>
      <c r="D30" s="43" t="s">
        <v>2582</v>
      </c>
      <c r="E30" s="44" t="s">
        <v>33</v>
      </c>
      <c r="F30" s="11">
        <f>IF(B30&lt;&gt;"",VLOOKUP($C30,'Elenco giocatori'!$B$2:$H$1308,7,FALSE),"")</f>
        <v>2</v>
      </c>
      <c r="G30" s="133">
        <v>5</v>
      </c>
      <c r="H30" s="120">
        <v>85</v>
      </c>
      <c r="I30" s="133">
        <v>1091</v>
      </c>
      <c r="J30" s="134">
        <f t="shared" si="2"/>
        <v>1186</v>
      </c>
    </row>
    <row r="31" spans="1:10" ht="15.75">
      <c r="A31" s="19">
        <f>+A30+1</f>
        <v>3</v>
      </c>
      <c r="B31" s="43" t="s">
        <v>373</v>
      </c>
      <c r="C31" s="44" t="s">
        <v>2405</v>
      </c>
      <c r="D31" s="43" t="s">
        <v>2406</v>
      </c>
      <c r="E31" s="44" t="s">
        <v>10</v>
      </c>
      <c r="F31" s="11">
        <f>IF(B31&lt;&gt;"",VLOOKUP($C31,'Elenco giocatori'!$B$2:$H$1308,7,FALSE),"")</f>
        <v>4</v>
      </c>
      <c r="G31" s="133">
        <v>5</v>
      </c>
      <c r="H31" s="120">
        <v>115</v>
      </c>
      <c r="I31" s="133">
        <v>992</v>
      </c>
      <c r="J31" s="134">
        <f t="shared" si="2"/>
        <v>1127</v>
      </c>
    </row>
    <row r="32" spans="1:10" ht="15.75">
      <c r="A32" s="19">
        <v>4</v>
      </c>
      <c r="B32" s="43" t="s">
        <v>174</v>
      </c>
      <c r="C32" s="44" t="s">
        <v>2377</v>
      </c>
      <c r="D32" s="43" t="s">
        <v>2378</v>
      </c>
      <c r="E32" s="44" t="s">
        <v>10</v>
      </c>
      <c r="F32" s="11">
        <f>IF(B32&lt;&gt;"",VLOOKUP($C32,'Elenco giocatori'!$B$2:$H$1308,7,FALSE),"")</f>
        <v>7</v>
      </c>
      <c r="G32" s="133">
        <v>5</v>
      </c>
      <c r="H32" s="120">
        <v>35</v>
      </c>
      <c r="I32" s="133">
        <v>979</v>
      </c>
      <c r="J32" s="134">
        <f t="shared" si="2"/>
        <v>1049</v>
      </c>
    </row>
    <row r="33" spans="1:10" ht="15.75">
      <c r="A33" s="19">
        <v>5</v>
      </c>
      <c r="B33" s="43" t="s">
        <v>146</v>
      </c>
      <c r="C33" s="44" t="s">
        <v>2499</v>
      </c>
      <c r="D33" s="43" t="s">
        <v>2500</v>
      </c>
      <c r="E33" s="44" t="s">
        <v>33</v>
      </c>
      <c r="F33" s="11">
        <f>IF(B33&lt;&gt;"",VLOOKUP($C33,'Elenco giocatori'!$B$2:$H$1308,7,FALSE),"")</f>
        <v>1</v>
      </c>
      <c r="G33" s="133">
        <v>5</v>
      </c>
      <c r="H33" s="120">
        <v>35</v>
      </c>
      <c r="I33" s="133">
        <v>980</v>
      </c>
      <c r="J33" s="134">
        <f t="shared" si="2"/>
        <v>1020</v>
      </c>
    </row>
    <row r="34" spans="1:10" ht="16.5" thickBot="1">
      <c r="A34" s="136">
        <v>6</v>
      </c>
      <c r="B34" s="137" t="s">
        <v>415</v>
      </c>
      <c r="C34" s="145" t="s">
        <v>2511</v>
      </c>
      <c r="D34" s="137" t="s">
        <v>2512</v>
      </c>
      <c r="E34" s="138" t="s">
        <v>21</v>
      </c>
      <c r="F34" s="173">
        <f>IF(B34&lt;&gt;"",VLOOKUP($C34,'Elenco giocatori'!$B$2:$H$1308,7,FALSE),"")</f>
        <v>1</v>
      </c>
      <c r="G34" s="139">
        <v>5</v>
      </c>
      <c r="H34" s="145">
        <v>20</v>
      </c>
      <c r="I34" s="139">
        <v>914</v>
      </c>
      <c r="J34" s="141">
        <f t="shared" si="2"/>
        <v>939</v>
      </c>
    </row>
    <row r="35" ht="15">
      <c r="F35" s="144"/>
    </row>
  </sheetData>
  <sheetProtection/>
  <mergeCells count="11">
    <mergeCell ref="A1:F3"/>
    <mergeCell ref="H1:I1"/>
    <mergeCell ref="H2:I2"/>
    <mergeCell ref="H3:I3"/>
    <mergeCell ref="A4:F5"/>
    <mergeCell ref="H4:I4"/>
    <mergeCell ref="H5:I5"/>
    <mergeCell ref="A15:F16"/>
    <mergeCell ref="G15:I16"/>
    <mergeCell ref="A26:F27"/>
    <mergeCell ref="G26:J27"/>
  </mergeCells>
  <printOptions/>
  <pageMargins left="0.29" right="0.7086614173228347" top="0.3" bottom="0.39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S100"/>
  <sheetViews>
    <sheetView showGridLines="0" tabSelected="1" zoomScale="60" zoomScaleNormal="60" zoomScalePageLayoutView="70" workbookViewId="0" topLeftCell="A25">
      <selection activeCell="W63" sqref="W63"/>
    </sheetView>
  </sheetViews>
  <sheetFormatPr defaultColWidth="9.140625" defaultRowHeight="15"/>
  <sheetData>
    <row r="1" spans="1:19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</row>
    <row r="3" spans="1:19" ht="15.75" thickBot="1">
      <c r="A3" s="4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6"/>
    </row>
    <row r="4" spans="1:19" ht="15.75" thickTop="1">
      <c r="A4" s="11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117"/>
    </row>
    <row r="5" spans="1:19" ht="15">
      <c r="A5" s="119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117"/>
    </row>
    <row r="6" spans="1:19" ht="15">
      <c r="A6" s="119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17"/>
    </row>
    <row r="7" spans="1:19" ht="15">
      <c r="A7" s="119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17"/>
    </row>
    <row r="8" spans="1:19" ht="15">
      <c r="A8" s="11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117"/>
    </row>
    <row r="9" spans="1:19" ht="15">
      <c r="A9" s="119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117"/>
    </row>
    <row r="10" spans="1:19" ht="15">
      <c r="A10" s="119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117"/>
    </row>
    <row r="11" spans="1:19" ht="15">
      <c r="A11" s="119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117"/>
    </row>
    <row r="12" spans="1:19" ht="15">
      <c r="A12" s="119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117"/>
    </row>
    <row r="13" spans="1:19" ht="15">
      <c r="A13" s="119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117"/>
    </row>
    <row r="14" spans="1:19" ht="15">
      <c r="A14" s="119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117"/>
    </row>
    <row r="15" spans="1:19" ht="15">
      <c r="A15" s="119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117"/>
    </row>
    <row r="16" spans="1:19" ht="15">
      <c r="A16" s="119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117"/>
    </row>
    <row r="17" spans="1:19" ht="15">
      <c r="A17" s="119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17"/>
    </row>
    <row r="18" spans="1:19" ht="15">
      <c r="A18" s="119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17"/>
    </row>
    <row r="19" spans="1:19" ht="15">
      <c r="A19" s="119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17"/>
    </row>
    <row r="20" spans="1:19" ht="15">
      <c r="A20" s="119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117"/>
    </row>
    <row r="21" spans="1:19" ht="15">
      <c r="A21" s="119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117"/>
    </row>
    <row r="22" spans="1:19" ht="15">
      <c r="A22" s="119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117"/>
    </row>
    <row r="23" spans="1:19" ht="15">
      <c r="A23" s="119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117"/>
    </row>
    <row r="24" spans="1:19" ht="15">
      <c r="A24" s="119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117"/>
    </row>
    <row r="25" spans="1:19" ht="15">
      <c r="A25" s="119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117"/>
    </row>
    <row r="26" spans="1:19" ht="15">
      <c r="A26" s="119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117"/>
    </row>
    <row r="27" spans="1:19" ht="15">
      <c r="A27" s="119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117"/>
    </row>
    <row r="28" spans="1:19" ht="15">
      <c r="A28" s="119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117"/>
    </row>
    <row r="29" spans="1:19" ht="15">
      <c r="A29" s="119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117"/>
    </row>
    <row r="30" spans="1:19" ht="15">
      <c r="A30" s="119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117"/>
    </row>
    <row r="31" spans="1:19" ht="15">
      <c r="A31" s="119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117"/>
    </row>
    <row r="32" spans="1:19" ht="15">
      <c r="A32" s="119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117"/>
    </row>
    <row r="33" spans="1:19" ht="15">
      <c r="A33" s="119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117"/>
    </row>
    <row r="34" spans="1:19" ht="15">
      <c r="A34" s="119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117"/>
    </row>
    <row r="35" spans="1:19" ht="15">
      <c r="A35" s="119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117"/>
    </row>
    <row r="36" spans="1:19" ht="15">
      <c r="A36" s="119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117"/>
    </row>
    <row r="37" spans="1:19" ht="15">
      <c r="A37" s="119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117"/>
    </row>
    <row r="38" spans="1:19" ht="15">
      <c r="A38" s="119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117"/>
    </row>
    <row r="39" spans="1:19" ht="15">
      <c r="A39" s="119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117"/>
    </row>
    <row r="40" spans="1:19" ht="15">
      <c r="A40" s="119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117"/>
    </row>
    <row r="41" spans="1:19" ht="15">
      <c r="A41" s="119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117"/>
    </row>
    <row r="42" spans="1:19" ht="15">
      <c r="A42" s="119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117"/>
    </row>
    <row r="43" spans="1:19" ht="15">
      <c r="A43" s="119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117"/>
    </row>
    <row r="44" spans="1:19" ht="15">
      <c r="A44" s="11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117"/>
    </row>
    <row r="45" spans="1:19" ht="15">
      <c r="A45" s="119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117"/>
    </row>
    <row r="46" spans="1:19" ht="15">
      <c r="A46" s="119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117"/>
    </row>
    <row r="47" spans="1:19" ht="15">
      <c r="A47" s="119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117"/>
    </row>
    <row r="48" spans="1:19" ht="15">
      <c r="A48" s="119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117"/>
    </row>
    <row r="49" spans="1:19" ht="15">
      <c r="A49" s="119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117"/>
    </row>
    <row r="50" spans="1:19" ht="15">
      <c r="A50" s="119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117"/>
    </row>
    <row r="51" spans="1:19" ht="15">
      <c r="A51" s="119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117"/>
    </row>
    <row r="52" spans="1:19" ht="15">
      <c r="A52" s="119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117"/>
    </row>
    <row r="53" spans="1:19" ht="15">
      <c r="A53" s="119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117"/>
    </row>
    <row r="54" spans="1:19" ht="15">
      <c r="A54" s="119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117"/>
    </row>
    <row r="55" spans="1:19" ht="15">
      <c r="A55" s="119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117"/>
    </row>
    <row r="56" spans="1:19" ht="15">
      <c r="A56" s="119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117"/>
    </row>
    <row r="57" spans="1:19" ht="15">
      <c r="A57" s="119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117"/>
    </row>
    <row r="58" spans="1:19" ht="15">
      <c r="A58" s="119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117"/>
    </row>
    <row r="59" spans="1:19" ht="15">
      <c r="A59" s="119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117"/>
    </row>
    <row r="60" spans="1:19" ht="15">
      <c r="A60" s="119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117"/>
    </row>
    <row r="61" spans="1:19" ht="15">
      <c r="A61" s="119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117"/>
    </row>
    <row r="62" spans="1:19" ht="15">
      <c r="A62" s="119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117"/>
    </row>
    <row r="63" spans="1:19" ht="15">
      <c r="A63" s="119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117"/>
    </row>
    <row r="64" spans="1:19" ht="15">
      <c r="A64" s="119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117"/>
    </row>
    <row r="65" spans="1:19" ht="15">
      <c r="A65" s="119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117"/>
    </row>
    <row r="66" spans="1:19" ht="15">
      <c r="A66" s="119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117"/>
    </row>
    <row r="67" spans="1:19" ht="15">
      <c r="A67" s="119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117"/>
    </row>
    <row r="68" spans="1:19" ht="15">
      <c r="A68" s="119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117"/>
    </row>
    <row r="69" spans="1:19" ht="15">
      <c r="A69" s="119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117"/>
    </row>
    <row r="70" spans="1:19" ht="15">
      <c r="A70" s="119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117"/>
    </row>
    <row r="71" spans="1:19" ht="15">
      <c r="A71" s="119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117"/>
    </row>
    <row r="72" spans="1:19" ht="15">
      <c r="A72" s="119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117"/>
    </row>
    <row r="73" spans="1:19" ht="15">
      <c r="A73" s="119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117"/>
    </row>
    <row r="74" spans="1:19" ht="15">
      <c r="A74" s="119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117"/>
    </row>
    <row r="75" spans="1:19" ht="15">
      <c r="A75" s="119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117"/>
    </row>
    <row r="76" spans="1:19" ht="15">
      <c r="A76" s="119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117"/>
    </row>
    <row r="77" spans="1:19" ht="15">
      <c r="A77" s="119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117"/>
    </row>
    <row r="78" spans="1:19" ht="15">
      <c r="A78" s="119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117"/>
    </row>
    <row r="79" spans="1:19" ht="15">
      <c r="A79" s="119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117"/>
    </row>
    <row r="80" spans="1:19" ht="15">
      <c r="A80" s="119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117"/>
    </row>
    <row r="81" spans="1:19" ht="15">
      <c r="A81" s="119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117"/>
    </row>
    <row r="82" spans="1:19" ht="15">
      <c r="A82" s="119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117"/>
    </row>
    <row r="83" spans="1:19" ht="15">
      <c r="A83" s="119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117"/>
    </row>
    <row r="84" spans="1:19" ht="15">
      <c r="A84" s="119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117"/>
    </row>
    <row r="85" spans="1:19" ht="15">
      <c r="A85" s="119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117"/>
    </row>
    <row r="86" spans="1:19" ht="15">
      <c r="A86" s="119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117"/>
    </row>
    <row r="87" spans="1:19" ht="15">
      <c r="A87" s="119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117"/>
    </row>
    <row r="88" spans="1:19" ht="15">
      <c r="A88" s="119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117"/>
    </row>
    <row r="89" spans="1:19" ht="15">
      <c r="A89" s="119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117"/>
    </row>
    <row r="90" spans="1:19" ht="15">
      <c r="A90" s="119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117"/>
    </row>
    <row r="91" spans="1:19" ht="15">
      <c r="A91" s="119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117"/>
    </row>
    <row r="92" spans="1:19" ht="15">
      <c r="A92" s="119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117"/>
    </row>
    <row r="93" spans="1:19" ht="15">
      <c r="A93" s="119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117"/>
    </row>
    <row r="94" spans="1:19" ht="15">
      <c r="A94" s="119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117"/>
    </row>
    <row r="95" spans="1:19" ht="15">
      <c r="A95" s="119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117"/>
    </row>
    <row r="96" spans="1:19" ht="15">
      <c r="A96" s="119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117"/>
    </row>
    <row r="97" spans="1:19" ht="15">
      <c r="A97" s="119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117"/>
    </row>
    <row r="98" spans="1:19" ht="15.75" thickBot="1">
      <c r="A98" s="119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117"/>
    </row>
    <row r="99" spans="1:19" ht="15.75" thickTop="1">
      <c r="A99" s="4"/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6"/>
    </row>
    <row r="100" spans="1:19" ht="15.75" thickBot="1">
      <c r="A100" s="7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9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R61"/>
  <sheetViews>
    <sheetView zoomScalePageLayoutView="0" workbookViewId="0" topLeftCell="A34">
      <selection activeCell="H7" sqref="H7:H61"/>
    </sheetView>
  </sheetViews>
  <sheetFormatPr defaultColWidth="9.140625" defaultRowHeight="15"/>
  <cols>
    <col min="2" max="2" width="26.421875" style="0" bestFit="1" customWidth="1"/>
    <col min="4" max="4" width="26.140625" style="0" bestFit="1" customWidth="1"/>
    <col min="8" max="8" width="11.00390625" style="0" customWidth="1"/>
    <col min="10" max="10" width="10.00390625" style="0" bestFit="1" customWidth="1"/>
  </cols>
  <sheetData>
    <row r="1" spans="1:10" ht="16.5" thickBot="1">
      <c r="A1" s="179" t="s">
        <v>2764</v>
      </c>
      <c r="B1" s="180"/>
      <c r="C1" s="180"/>
      <c r="D1" s="180"/>
      <c r="E1" s="180"/>
      <c r="F1" s="180"/>
      <c r="G1" s="181"/>
      <c r="H1" s="13" t="s">
        <v>2765</v>
      </c>
      <c r="I1" s="185" t="s">
        <v>2766</v>
      </c>
      <c r="J1" s="186"/>
    </row>
    <row r="2" spans="1:10" ht="16.5" thickBot="1">
      <c r="A2" s="182"/>
      <c r="B2" s="183"/>
      <c r="C2" s="183"/>
      <c r="D2" s="183"/>
      <c r="E2" s="183"/>
      <c r="F2" s="183"/>
      <c r="G2" s="184"/>
      <c r="H2" s="13" t="s">
        <v>2767</v>
      </c>
      <c r="I2" s="187">
        <v>41579</v>
      </c>
      <c r="J2" s="188"/>
    </row>
    <row r="3" spans="1:10" ht="16.5" thickBot="1">
      <c r="A3" s="182"/>
      <c r="B3" s="183"/>
      <c r="C3" s="183"/>
      <c r="D3" s="183"/>
      <c r="E3" s="183"/>
      <c r="F3" s="183"/>
      <c r="G3" s="184"/>
      <c r="H3" s="13" t="s">
        <v>2768</v>
      </c>
      <c r="I3" s="187">
        <v>41581</v>
      </c>
      <c r="J3" s="188"/>
    </row>
    <row r="4" spans="1:10" ht="16.5" thickBot="1">
      <c r="A4" s="189" t="s">
        <v>2793</v>
      </c>
      <c r="B4" s="190"/>
      <c r="C4" s="190"/>
      <c r="D4" s="190"/>
      <c r="E4" s="190"/>
      <c r="F4" s="190"/>
      <c r="G4" s="191"/>
      <c r="H4" s="13" t="s">
        <v>2769</v>
      </c>
      <c r="I4" s="185" t="s">
        <v>2811</v>
      </c>
      <c r="J4" s="195"/>
    </row>
    <row r="5" spans="1:10" ht="16.5" thickBot="1">
      <c r="A5" s="192"/>
      <c r="B5" s="193"/>
      <c r="C5" s="193"/>
      <c r="D5" s="193"/>
      <c r="E5" s="193"/>
      <c r="F5" s="193"/>
      <c r="G5" s="194"/>
      <c r="H5" s="13" t="s">
        <v>2770</v>
      </c>
      <c r="I5" s="196" t="s">
        <v>2771</v>
      </c>
      <c r="J5" s="197"/>
    </row>
    <row r="6" spans="1:10" ht="15">
      <c r="A6" s="14" t="s">
        <v>2772</v>
      </c>
      <c r="B6" s="14" t="s">
        <v>2773</v>
      </c>
      <c r="C6" s="14" t="s">
        <v>2774</v>
      </c>
      <c r="D6" s="14" t="s">
        <v>2775</v>
      </c>
      <c r="E6" s="15" t="s">
        <v>2776</v>
      </c>
      <c r="F6" s="15" t="s">
        <v>2777</v>
      </c>
      <c r="G6" s="16" t="s">
        <v>2778</v>
      </c>
      <c r="H6" s="17" t="s">
        <v>2779</v>
      </c>
      <c r="I6" s="17" t="s">
        <v>2780</v>
      </c>
      <c r="J6" s="18" t="s">
        <v>2781</v>
      </c>
    </row>
    <row r="7" spans="1:10" ht="15.75">
      <c r="A7" s="42">
        <v>1</v>
      </c>
      <c r="B7" s="20" t="str">
        <f>IF(C7&lt;&gt;"",VLOOKUP($C7,'Elenco giocatori'!$B$2:$H$1308,3,FALSE),"")</f>
        <v>A.S. 2001</v>
      </c>
      <c r="C7" s="44" t="s">
        <v>147</v>
      </c>
      <c r="D7" s="20" t="str">
        <f>IF(C7&lt;&gt;"",VLOOKUP($C7,'Elenco giocatori'!$B$2:$H$1308,2,FALSE),"")</f>
        <v>BENVENUTI GABRIELE</v>
      </c>
      <c r="E7" s="21" t="str">
        <f>IF(C7&lt;&gt;"",VLOOKUP($C7,'Elenco giocatori'!$B$2:$H$1308,4,FALSE),"")</f>
        <v>M/B</v>
      </c>
      <c r="F7" s="21">
        <f>IF(C7&lt;&gt;"",VLOOKUP($E7,'Elenco giocatori'!$J$2:$K$5,2,FALSE),"")</f>
        <v>5</v>
      </c>
      <c r="G7" s="22">
        <v>6</v>
      </c>
      <c r="H7" s="24">
        <v>1350</v>
      </c>
      <c r="I7" s="22">
        <f aca="true" t="shared" si="0" ref="I7:I38">IF(F7&lt;&gt;"",H7+F7*G7,"")</f>
        <v>1380</v>
      </c>
      <c r="J7" s="23">
        <f aca="true" t="shared" si="1" ref="J7:J38">IF(F7&lt;&gt;"",I7/G7,"")</f>
        <v>230</v>
      </c>
    </row>
    <row r="8" spans="1:10" ht="15.75">
      <c r="A8" s="42">
        <v>2</v>
      </c>
      <c r="B8" s="20" t="str">
        <f>IF(C8&lt;&gt;"",VLOOKUP($C8,'Elenco giocatori'!$B$2:$H$1308,3,FALSE),"")</f>
        <v>Club Black Panthers</v>
      </c>
      <c r="C8" s="44" t="s">
        <v>117</v>
      </c>
      <c r="D8" s="20" t="str">
        <f>IF(C8&lt;&gt;"",VLOOKUP($C8,'Elenco giocatori'!$B$2:$H$1308,2,FALSE),"")</f>
        <v>PACHERA GRAZIANO</v>
      </c>
      <c r="E8" s="21" t="str">
        <f>IF(C8&lt;&gt;"",VLOOKUP($C8,'Elenco giocatori'!$B$2:$H$1308,4,FALSE),"")</f>
        <v>M/A</v>
      </c>
      <c r="F8" s="21">
        <f>IF(C8&lt;&gt;"",VLOOKUP($E8,'Elenco giocatori'!$J$2:$K$5,2,FALSE),"")</f>
        <v>0</v>
      </c>
      <c r="G8" s="22">
        <v>6</v>
      </c>
      <c r="H8" s="12">
        <v>1307</v>
      </c>
      <c r="I8" s="22">
        <f t="shared" si="0"/>
        <v>1307</v>
      </c>
      <c r="J8" s="23">
        <f t="shared" si="1"/>
        <v>217.83333333333334</v>
      </c>
    </row>
    <row r="9" spans="1:10" ht="15.75">
      <c r="A9" s="42">
        <v>3</v>
      </c>
      <c r="B9" s="20" t="str">
        <f>IF(C9&lt;&gt;"",VLOOKUP($C9,'Elenco giocatori'!$B$2:$H$1308,3,FALSE),"")</f>
        <v>A.S. Xteam Alessandria</v>
      </c>
      <c r="C9" s="44" t="s">
        <v>371</v>
      </c>
      <c r="D9" s="20" t="str">
        <f>IF(C9&lt;&gt;"",VLOOKUP($C9,'Elenco giocatori'!$B$2:$H$1308,2,FALSE),"")</f>
        <v>GANDINO SERGIO</v>
      </c>
      <c r="E9" s="21" t="str">
        <f>IF(C9&lt;&gt;"",VLOOKUP($C9,'Elenco giocatori'!$B$2:$H$1308,4,FALSE),"")</f>
        <v>M/B</v>
      </c>
      <c r="F9" s="21">
        <f>IF(C9&lt;&gt;"",VLOOKUP($E9,'Elenco giocatori'!$J$2:$K$5,2,FALSE),"")</f>
        <v>5</v>
      </c>
      <c r="G9" s="22">
        <v>6</v>
      </c>
      <c r="H9" s="24">
        <v>1269</v>
      </c>
      <c r="I9" s="22">
        <f t="shared" si="0"/>
        <v>1299</v>
      </c>
      <c r="J9" s="23">
        <f t="shared" si="1"/>
        <v>216.5</v>
      </c>
    </row>
    <row r="10" spans="1:10" ht="15.75">
      <c r="A10" s="42">
        <v>4</v>
      </c>
      <c r="B10" s="20" t="str">
        <f>IF(C10&lt;&gt;"",VLOOKUP($C10,'Elenco giocatori'!$B$2:$H$1308,3,FALSE),"")</f>
        <v>A.S. Cobra Bowling 1963 Mi</v>
      </c>
      <c r="C10" s="44" t="s">
        <v>1374</v>
      </c>
      <c r="D10" s="20" t="str">
        <f>IF(C10&lt;&gt;"",VLOOKUP($C10,'Elenco giocatori'!$B$2:$H$1308,2,FALSE),"")</f>
        <v>BRANDOLINI MASSIMO</v>
      </c>
      <c r="E10" s="21" t="str">
        <f>IF(C10&lt;&gt;"",VLOOKUP($C10,'Elenco giocatori'!$B$2:$H$1308,4,FALSE),"")</f>
        <v>M/A</v>
      </c>
      <c r="F10" s="21">
        <f>IF(C10&lt;&gt;"",VLOOKUP($E10,'Elenco giocatori'!$J$2:$K$5,2,FALSE),"")</f>
        <v>0</v>
      </c>
      <c r="G10" s="22">
        <v>6</v>
      </c>
      <c r="H10" s="24">
        <v>1281</v>
      </c>
      <c r="I10" s="22">
        <f t="shared" si="0"/>
        <v>1281</v>
      </c>
      <c r="J10" s="23">
        <f t="shared" si="1"/>
        <v>213.5</v>
      </c>
    </row>
    <row r="11" spans="1:10" ht="15.75">
      <c r="A11" s="42">
        <v>5</v>
      </c>
      <c r="B11" s="20" t="str">
        <f>IF(C11&lt;&gt;"",VLOOKUP($C11,'Elenco giocatori'!$B$2:$H$1308,3,FALSE),"")</f>
        <v>Strikelanders</v>
      </c>
      <c r="C11" s="44" t="s">
        <v>1390</v>
      </c>
      <c r="D11" s="20" t="str">
        <f>IF(C11&lt;&gt;"",VLOOKUP($C11,'Elenco giocatori'!$B$2:$H$1308,2,FALSE),"")</f>
        <v>BRUSCHI MAURO</v>
      </c>
      <c r="E11" s="21" t="str">
        <f>IF(C11&lt;&gt;"",VLOOKUP($C11,'Elenco giocatori'!$B$2:$H$1308,4,FALSE),"")</f>
        <v>M/C</v>
      </c>
      <c r="F11" s="21">
        <f>IF(C11&lt;&gt;"",VLOOKUP($E11,'Elenco giocatori'!$J$2:$K$5,2,FALSE),"")</f>
        <v>10</v>
      </c>
      <c r="G11" s="22">
        <v>6</v>
      </c>
      <c r="H11" s="24">
        <v>1212</v>
      </c>
      <c r="I11" s="22">
        <f t="shared" si="0"/>
        <v>1272</v>
      </c>
      <c r="J11" s="23">
        <f t="shared" si="1"/>
        <v>212</v>
      </c>
    </row>
    <row r="12" spans="1:10" ht="15.75">
      <c r="A12" s="42">
        <v>6</v>
      </c>
      <c r="B12" s="28" t="str">
        <f>IF(C12&lt;&gt;"",VLOOKUP($C12,'Elenco giocatori'!$B$2:$H$1308,3,FALSE),"")</f>
        <v>A.S. 2001</v>
      </c>
      <c r="C12" s="46" t="s">
        <v>468</v>
      </c>
      <c r="D12" s="28" t="str">
        <f>IF(C12&lt;&gt;"",VLOOKUP($C12,'Elenco giocatori'!$B$2:$H$1308,2,FALSE),"")</f>
        <v>MAGNI GIORGIO</v>
      </c>
      <c r="E12" s="29" t="str">
        <f>IF(C12&lt;&gt;"",VLOOKUP($C12,'Elenco giocatori'!$B$2:$H$1308,4,FALSE),"")</f>
        <v>M/B</v>
      </c>
      <c r="F12" s="29">
        <f>IF(C12&lt;&gt;"",VLOOKUP($E12,'Elenco giocatori'!$J$2:$K$5,2,FALSE),"")</f>
        <v>5</v>
      </c>
      <c r="G12" s="22">
        <v>6</v>
      </c>
      <c r="H12" s="31">
        <v>1241</v>
      </c>
      <c r="I12" s="30">
        <f t="shared" si="0"/>
        <v>1271</v>
      </c>
      <c r="J12" s="32">
        <f t="shared" si="1"/>
        <v>211.83333333333334</v>
      </c>
    </row>
    <row r="13" spans="1:10" ht="15.75">
      <c r="A13" s="42">
        <v>7</v>
      </c>
      <c r="B13" s="20" t="str">
        <f>IF(C13&lt;&gt;"",VLOOKUP($C13,'Elenco giocatori'!$B$2:$H$1308,3,FALSE),"")</f>
        <v>S.S. Lazio Bowling A.S.D.</v>
      </c>
      <c r="C13" s="44" t="s">
        <v>340</v>
      </c>
      <c r="D13" s="20" t="str">
        <f>IF(C13&lt;&gt;"",VLOOKUP($C13,'Elenco giocatori'!$B$2:$H$1308,2,FALSE),"")</f>
        <v>URZIA MASSIMO</v>
      </c>
      <c r="E13" s="21" t="str">
        <f>IF(C13&lt;&gt;"",VLOOKUP($C13,'Elenco giocatori'!$B$2:$H$1308,4,FALSE),"")</f>
        <v>M/D</v>
      </c>
      <c r="F13" s="21">
        <f>IF(C13&lt;&gt;"",VLOOKUP($E13,'Elenco giocatori'!$J$2:$K$5,2,FALSE),"")</f>
        <v>15</v>
      </c>
      <c r="G13" s="22">
        <v>6</v>
      </c>
      <c r="H13" s="24">
        <v>1176</v>
      </c>
      <c r="I13" s="22">
        <f t="shared" si="0"/>
        <v>1266</v>
      </c>
      <c r="J13" s="23">
        <f t="shared" si="1"/>
        <v>211</v>
      </c>
    </row>
    <row r="14" spans="1:10" ht="15.75">
      <c r="A14" s="42">
        <v>8</v>
      </c>
      <c r="B14" s="20" t="str">
        <f>IF(C14&lt;&gt;"",VLOOKUP($C14,'Elenco giocatori'!$B$2:$H$1308,3,FALSE),"")</f>
        <v>A.S.B. Tricolore</v>
      </c>
      <c r="C14" s="44" t="s">
        <v>474</v>
      </c>
      <c r="D14" s="20" t="str">
        <f>IF(C14&lt;&gt;"",VLOOKUP($C14,'Elenco giocatori'!$B$2:$H$1308,2,FALSE),"")</f>
        <v>LAMBERTINI LUCIANO</v>
      </c>
      <c r="E14" s="21" t="str">
        <f>IF(C14&lt;&gt;"",VLOOKUP($C14,'Elenco giocatori'!$B$2:$H$1308,4,FALSE),"")</f>
        <v>M/A</v>
      </c>
      <c r="F14" s="21">
        <f>IF(C14&lt;&gt;"",VLOOKUP($E14,'Elenco giocatori'!$J$2:$K$5,2,FALSE),"")</f>
        <v>0</v>
      </c>
      <c r="G14" s="22">
        <v>6</v>
      </c>
      <c r="H14" s="24">
        <v>1258</v>
      </c>
      <c r="I14" s="22">
        <f t="shared" si="0"/>
        <v>1258</v>
      </c>
      <c r="J14" s="23">
        <f t="shared" si="1"/>
        <v>209.66666666666666</v>
      </c>
    </row>
    <row r="15" spans="1:10" ht="15.75">
      <c r="A15" s="42">
        <v>9</v>
      </c>
      <c r="B15" s="20" t="str">
        <f>IF(C15&lt;&gt;"",VLOOKUP($C15,'Elenco giocatori'!$B$2:$H$1308,3,FALSE),"")</f>
        <v>A.S. The Monsters</v>
      </c>
      <c r="C15" s="44" t="s">
        <v>392</v>
      </c>
      <c r="D15" s="20" t="str">
        <f>IF(C15&lt;&gt;"",VLOOKUP($C15,'Elenco giocatori'!$B$2:$H$1308,2,FALSE),"")</f>
        <v>GALLO SEBASTIANO</v>
      </c>
      <c r="E15" s="21" t="str">
        <f>IF(C15&lt;&gt;"",VLOOKUP($C15,'Elenco giocatori'!$B$2:$H$1308,4,FALSE),"")</f>
        <v>M/C</v>
      </c>
      <c r="F15" s="21">
        <f>IF(C15&lt;&gt;"",VLOOKUP($E15,'Elenco giocatori'!$J$2:$K$5,2,FALSE),"")</f>
        <v>10</v>
      </c>
      <c r="G15" s="22">
        <v>6</v>
      </c>
      <c r="H15" s="24">
        <v>1196</v>
      </c>
      <c r="I15" s="22">
        <f t="shared" si="0"/>
        <v>1256</v>
      </c>
      <c r="J15" s="23">
        <f t="shared" si="1"/>
        <v>209.33333333333334</v>
      </c>
    </row>
    <row r="16" spans="1:10" ht="15.75">
      <c r="A16" s="42">
        <v>10</v>
      </c>
      <c r="B16" s="20" t="str">
        <f>IF(C16&lt;&gt;"",VLOOKUP($C16,'Elenco giocatori'!$B$2:$H$1308,3,FALSE),"")</f>
        <v>Club Black Panthers</v>
      </c>
      <c r="C16" s="44" t="s">
        <v>113</v>
      </c>
      <c r="D16" s="20" t="str">
        <f>IF(C16&lt;&gt;"",VLOOKUP($C16,'Elenco giocatori'!$B$2:$H$1308,2,FALSE),"")</f>
        <v>CEGLIE CARLO</v>
      </c>
      <c r="E16" s="21" t="str">
        <f>IF(C16&lt;&gt;"",VLOOKUP($C16,'Elenco giocatori'!$B$2:$H$1308,4,FALSE),"")</f>
        <v>M/C</v>
      </c>
      <c r="F16" s="21">
        <f>IF(C16&lt;&gt;"",VLOOKUP($E16,'Elenco giocatori'!$J$2:$K$5,2,FALSE),"")</f>
        <v>10</v>
      </c>
      <c r="G16" s="22">
        <v>6</v>
      </c>
      <c r="H16" s="12">
        <v>1195</v>
      </c>
      <c r="I16" s="22">
        <f t="shared" si="0"/>
        <v>1255</v>
      </c>
      <c r="J16" s="23">
        <f t="shared" si="1"/>
        <v>209.16666666666666</v>
      </c>
    </row>
    <row r="17" spans="1:10" ht="15.75">
      <c r="A17" s="42">
        <v>11</v>
      </c>
      <c r="B17" s="20" t="str">
        <f>IF(C17&lt;&gt;"",VLOOKUP($C17,'Elenco giocatori'!$B$2:$H$1308,3,FALSE),"")</f>
        <v>Club Black Panthers</v>
      </c>
      <c r="C17" s="44" t="s">
        <v>791</v>
      </c>
      <c r="D17" s="20" t="str">
        <f>IF(C17&lt;&gt;"",VLOOKUP($C17,'Elenco giocatori'!$B$2:$H$1308,2,FALSE),"")</f>
        <v>CECCHINI MAURIZIO</v>
      </c>
      <c r="E17" s="21" t="str">
        <f>IF(C17&lt;&gt;"",VLOOKUP($C17,'Elenco giocatori'!$B$2:$H$1308,4,FALSE),"")</f>
        <v>M/A</v>
      </c>
      <c r="F17" s="21">
        <f>IF(C17&lt;&gt;"",VLOOKUP($E17,'Elenco giocatori'!$J$2:$K$5,2,FALSE),"")</f>
        <v>0</v>
      </c>
      <c r="G17" s="22">
        <v>6</v>
      </c>
      <c r="H17" s="24">
        <v>1243</v>
      </c>
      <c r="I17" s="22">
        <f t="shared" si="0"/>
        <v>1243</v>
      </c>
      <c r="J17" s="23">
        <f t="shared" si="1"/>
        <v>207.16666666666666</v>
      </c>
    </row>
    <row r="18" spans="1:10" ht="15.75">
      <c r="A18" s="42">
        <v>12</v>
      </c>
      <c r="B18" s="20" t="str">
        <f>IF(C18&lt;&gt;"",VLOOKUP($C18,'Elenco giocatori'!$B$2:$H$1308,3,FALSE),"")</f>
        <v>B.C. Salerno</v>
      </c>
      <c r="C18" s="44" t="s">
        <v>351</v>
      </c>
      <c r="D18" s="20" t="str">
        <f>IF(C18&lt;&gt;"",VLOOKUP($C18,'Elenco giocatori'!$B$2:$H$1308,2,FALSE),"")</f>
        <v>RAMONDINI PAOLO</v>
      </c>
      <c r="E18" s="21" t="str">
        <f>IF(C18&lt;&gt;"",VLOOKUP($C18,'Elenco giocatori'!$B$2:$H$1308,4,FALSE),"")</f>
        <v>M/A</v>
      </c>
      <c r="F18" s="21">
        <f>IF(C18&lt;&gt;"",VLOOKUP($E18,'Elenco giocatori'!$J$2:$K$5,2,FALSE),"")</f>
        <v>0</v>
      </c>
      <c r="G18" s="22">
        <v>6</v>
      </c>
      <c r="H18" s="24">
        <v>1242</v>
      </c>
      <c r="I18" s="22">
        <f t="shared" si="0"/>
        <v>1242</v>
      </c>
      <c r="J18" s="23">
        <f t="shared" si="1"/>
        <v>207</v>
      </c>
    </row>
    <row r="19" spans="1:10" ht="15.75">
      <c r="A19" s="42">
        <v>13</v>
      </c>
      <c r="B19" s="20" t="str">
        <f>IF(C19&lt;&gt;"",VLOOKUP($C19,'Elenco giocatori'!$B$2:$H$1308,3,FALSE),"")</f>
        <v>X - Centric</v>
      </c>
      <c r="C19" s="44" t="s">
        <v>189</v>
      </c>
      <c r="D19" s="20" t="str">
        <f>IF(C19&lt;&gt;"",VLOOKUP($C19,'Elenco giocatori'!$B$2:$H$1308,2,FALSE),"")</f>
        <v>ISOPPO MASSIMO</v>
      </c>
      <c r="E19" s="21" t="str">
        <f>IF(C19&lt;&gt;"",VLOOKUP($C19,'Elenco giocatori'!$B$2:$H$1308,4,FALSE),"")</f>
        <v>M/B</v>
      </c>
      <c r="F19" s="21">
        <f>IF(C19&lt;&gt;"",VLOOKUP($E19,'Elenco giocatori'!$J$2:$K$5,2,FALSE),"")</f>
        <v>5</v>
      </c>
      <c r="G19" s="22">
        <v>6</v>
      </c>
      <c r="H19" s="24">
        <v>1194</v>
      </c>
      <c r="I19" s="22">
        <f t="shared" si="0"/>
        <v>1224</v>
      </c>
      <c r="J19" s="23">
        <f t="shared" si="1"/>
        <v>204</v>
      </c>
    </row>
    <row r="20" spans="1:10" ht="15.75">
      <c r="A20" s="42">
        <v>14</v>
      </c>
      <c r="B20" s="20" t="str">
        <f>IF(C20&lt;&gt;"",VLOOKUP($C20,'Elenco giocatori'!$B$2:$H$1308,3,FALSE),"")</f>
        <v>Team Castelfranco Veneto</v>
      </c>
      <c r="C20" s="44" t="s">
        <v>409</v>
      </c>
      <c r="D20" s="20" t="str">
        <f>IF(C20&lt;&gt;"",VLOOKUP($C20,'Elenco giocatori'!$B$2:$H$1308,2,FALSE),"")</f>
        <v>BAGGIO LORIS</v>
      </c>
      <c r="E20" s="21" t="str">
        <f>IF(C20&lt;&gt;"",VLOOKUP($C20,'Elenco giocatori'!$B$2:$H$1308,4,FALSE),"")</f>
        <v>M/A</v>
      </c>
      <c r="F20" s="21">
        <f>IF(C20&lt;&gt;"",VLOOKUP($E20,'Elenco giocatori'!$J$2:$K$5,2,FALSE),"")</f>
        <v>0</v>
      </c>
      <c r="G20" s="22">
        <v>6</v>
      </c>
      <c r="H20" s="12">
        <v>1217</v>
      </c>
      <c r="I20" s="22">
        <f t="shared" si="0"/>
        <v>1217</v>
      </c>
      <c r="J20" s="23">
        <f t="shared" si="1"/>
        <v>202.83333333333334</v>
      </c>
    </row>
    <row r="21" spans="1:10" ht="15.75">
      <c r="A21" s="42">
        <v>15</v>
      </c>
      <c r="B21" s="20" t="str">
        <f>IF(C21&lt;&gt;"",VLOOKUP($C21,'Elenco giocatori'!$B$2:$H$1308,3,FALSE),"")</f>
        <v>Galeone</v>
      </c>
      <c r="C21" s="44" t="s">
        <v>466</v>
      </c>
      <c r="D21" s="20" t="str">
        <f>IF(C21&lt;&gt;"",VLOOKUP($C21,'Elenco giocatori'!$B$2:$H$1308,2,FALSE),"")</f>
        <v>NANNETTI MIRKO</v>
      </c>
      <c r="E21" s="21" t="str">
        <f>IF(C21&lt;&gt;"",VLOOKUP($C21,'Elenco giocatori'!$B$2:$H$1308,4,FALSE),"")</f>
        <v>M/A</v>
      </c>
      <c r="F21" s="21">
        <f>IF(C21&lt;&gt;"",VLOOKUP($E21,'Elenco giocatori'!$J$2:$K$5,2,FALSE),"")</f>
        <v>0</v>
      </c>
      <c r="G21" s="22">
        <v>6</v>
      </c>
      <c r="H21" s="24">
        <v>1214</v>
      </c>
      <c r="I21" s="22">
        <f t="shared" si="0"/>
        <v>1214</v>
      </c>
      <c r="J21" s="23">
        <f t="shared" si="1"/>
        <v>202.33333333333334</v>
      </c>
    </row>
    <row r="22" spans="1:10" ht="15.75">
      <c r="A22" s="42">
        <v>16</v>
      </c>
      <c r="B22" s="20" t="str">
        <f>IF(C22&lt;&gt;"",VLOOKUP($C22,'Elenco giocatori'!$B$2:$H$1308,3,FALSE),"")</f>
        <v>A.S. The Monsters</v>
      </c>
      <c r="C22" s="44" t="s">
        <v>321</v>
      </c>
      <c r="D22" s="20" t="str">
        <f>IF(C22&lt;&gt;"",VLOOKUP($C22,'Elenco giocatori'!$B$2:$H$1308,2,FALSE),"")</f>
        <v>IORIO ALDO</v>
      </c>
      <c r="E22" s="21" t="str">
        <f>IF(C22&lt;&gt;"",VLOOKUP($C22,'Elenco giocatori'!$B$2:$H$1308,4,FALSE),"")</f>
        <v>M/A</v>
      </c>
      <c r="F22" s="21">
        <f>IF(C22&lt;&gt;"",VLOOKUP($E22,'Elenco giocatori'!$J$2:$K$5,2,FALSE),"")</f>
        <v>0</v>
      </c>
      <c r="G22" s="22">
        <v>6</v>
      </c>
      <c r="H22" s="24">
        <v>1212</v>
      </c>
      <c r="I22" s="22">
        <f t="shared" si="0"/>
        <v>1212</v>
      </c>
      <c r="J22" s="23">
        <f t="shared" si="1"/>
        <v>202</v>
      </c>
    </row>
    <row r="23" spans="1:10" ht="15.75">
      <c r="A23" s="42">
        <v>17</v>
      </c>
      <c r="B23" s="20" t="str">
        <f>IF(C23&lt;&gt;"",VLOOKUP($C23,'Elenco giocatori'!$B$2:$H$1308,3,FALSE),"")</f>
        <v>Mistral Napoli</v>
      </c>
      <c r="C23" s="44" t="s">
        <v>276</v>
      </c>
      <c r="D23" s="20" t="str">
        <f>IF(C23&lt;&gt;"",VLOOKUP($C23,'Elenco giocatori'!$B$2:$H$1308,2,FALSE),"")</f>
        <v>COMITANGELO FABIO</v>
      </c>
      <c r="E23" s="21" t="str">
        <f>IF(C23&lt;&gt;"",VLOOKUP($C23,'Elenco giocatori'!$B$2:$H$1308,4,FALSE),"")</f>
        <v>M/A</v>
      </c>
      <c r="F23" s="21">
        <f>IF(C23&lt;&gt;"",VLOOKUP($E23,'Elenco giocatori'!$J$2:$K$5,2,FALSE),"")</f>
        <v>0</v>
      </c>
      <c r="G23" s="22">
        <v>6</v>
      </c>
      <c r="H23" s="24">
        <v>1212</v>
      </c>
      <c r="I23" s="22">
        <f t="shared" si="0"/>
        <v>1212</v>
      </c>
      <c r="J23" s="23">
        <f t="shared" si="1"/>
        <v>202</v>
      </c>
    </row>
    <row r="24" spans="1:10" ht="15.75">
      <c r="A24" s="42">
        <v>18</v>
      </c>
      <c r="B24" s="20" t="str">
        <f>IF(C24&lt;&gt;"",VLOOKUP($C24,'Elenco giocatori'!$B$2:$H$1308,3,FALSE),"")</f>
        <v>New Bowling e Co</v>
      </c>
      <c r="C24" s="44" t="s">
        <v>293</v>
      </c>
      <c r="D24" s="20" t="str">
        <f>IF(C24&lt;&gt;"",VLOOKUP($C24,'Elenco giocatori'!$B$2:$H$1308,2,FALSE),"")</f>
        <v>AMORUSO SALVATORE</v>
      </c>
      <c r="E24" s="21" t="str">
        <f>IF(C24&lt;&gt;"",VLOOKUP($C24,'Elenco giocatori'!$B$2:$H$1308,4,FALSE),"")</f>
        <v>M/B</v>
      </c>
      <c r="F24" s="21">
        <f>IF(C24&lt;&gt;"",VLOOKUP($E24,'Elenco giocatori'!$J$2:$K$5,2,FALSE),"")</f>
        <v>5</v>
      </c>
      <c r="G24" s="22">
        <v>6</v>
      </c>
      <c r="H24" s="24">
        <v>1178</v>
      </c>
      <c r="I24" s="22">
        <f t="shared" si="0"/>
        <v>1208</v>
      </c>
      <c r="J24" s="23">
        <f t="shared" si="1"/>
        <v>201.33333333333334</v>
      </c>
    </row>
    <row r="25" spans="1:10" ht="15.75">
      <c r="A25" s="42">
        <v>19</v>
      </c>
      <c r="B25" s="20" t="str">
        <f>IF(C25&lt;&gt;"",VLOOKUP($C25,'Elenco giocatori'!$B$2:$H$1308,3,FALSE),"")</f>
        <v>A.S.D. Tevere Power Zone</v>
      </c>
      <c r="C25" s="44" t="s">
        <v>774</v>
      </c>
      <c r="D25" s="20" t="str">
        <f>IF(C25&lt;&gt;"",VLOOKUP($C25,'Elenco giocatori'!$B$2:$H$1308,2,FALSE),"")</f>
        <v>BERNARDI FLAVIO</v>
      </c>
      <c r="E25" s="21" t="str">
        <f>IF(C25&lt;&gt;"",VLOOKUP($C25,'Elenco giocatori'!$B$2:$H$1308,4,FALSE),"")</f>
        <v>M/D</v>
      </c>
      <c r="F25" s="21">
        <f>IF(C25&lt;&gt;"",VLOOKUP($E25,'Elenco giocatori'!$J$2:$K$5,2,FALSE),"")</f>
        <v>15</v>
      </c>
      <c r="G25" s="22">
        <v>6</v>
      </c>
      <c r="H25" s="24">
        <v>1117</v>
      </c>
      <c r="I25" s="22">
        <f t="shared" si="0"/>
        <v>1207</v>
      </c>
      <c r="J25" s="23">
        <f t="shared" si="1"/>
        <v>201.16666666666666</v>
      </c>
    </row>
    <row r="26" spans="1:10" ht="15.75">
      <c r="A26" s="42">
        <v>20</v>
      </c>
      <c r="B26" s="20" t="str">
        <f>IF(C26&lt;&gt;"",VLOOKUP($C26,'Elenco giocatori'!$B$2:$H$1308,3,FALSE),"")</f>
        <v>B.C. Salerno</v>
      </c>
      <c r="C26" s="44" t="s">
        <v>353</v>
      </c>
      <c r="D26" s="20" t="str">
        <f>IF(C26&lt;&gt;"",VLOOKUP($C26,'Elenco giocatori'!$B$2:$H$1308,2,FALSE),"")</f>
        <v>CUOMO GIUSEPPE</v>
      </c>
      <c r="E26" s="21" t="str">
        <f>IF(C26&lt;&gt;"",VLOOKUP($C26,'Elenco giocatori'!$B$2:$H$1308,4,FALSE),"")</f>
        <v>M/B</v>
      </c>
      <c r="F26" s="21">
        <f>IF(C26&lt;&gt;"",VLOOKUP($E26,'Elenco giocatori'!$J$2:$K$5,2,FALSE),"")</f>
        <v>5</v>
      </c>
      <c r="G26" s="22">
        <v>6</v>
      </c>
      <c r="H26" s="24">
        <v>1174</v>
      </c>
      <c r="I26" s="22">
        <f t="shared" si="0"/>
        <v>1204</v>
      </c>
      <c r="J26" s="23">
        <f t="shared" si="1"/>
        <v>200.66666666666666</v>
      </c>
    </row>
    <row r="27" spans="1:10" ht="15.75">
      <c r="A27" s="42">
        <v>21</v>
      </c>
      <c r="B27" s="20" t="str">
        <f>IF(C27&lt;&gt;"",VLOOKUP($C27,'Elenco giocatori'!$B$2:$H$1308,3,FALSE),"")</f>
        <v>Nuovo Mondo</v>
      </c>
      <c r="C27" s="44" t="s">
        <v>1027</v>
      </c>
      <c r="D27" s="20" t="str">
        <f>IF(C27&lt;&gt;"",VLOOKUP($C27,'Elenco giocatori'!$B$2:$H$1308,2,FALSE),"")</f>
        <v>TARTARI GIANLUCA</v>
      </c>
      <c r="E27" s="21" t="str">
        <f>IF(C27&lt;&gt;"",VLOOKUP($C27,'Elenco giocatori'!$B$2:$H$1308,4,FALSE),"")</f>
        <v>M/D</v>
      </c>
      <c r="F27" s="21">
        <f>IF(C27&lt;&gt;"",VLOOKUP($E27,'Elenco giocatori'!$J$2:$K$5,2,FALSE),"")</f>
        <v>15</v>
      </c>
      <c r="G27" s="22">
        <v>6</v>
      </c>
      <c r="H27" s="24">
        <v>1114</v>
      </c>
      <c r="I27" s="22">
        <f t="shared" si="0"/>
        <v>1204</v>
      </c>
      <c r="J27" s="23">
        <f t="shared" si="1"/>
        <v>200.66666666666666</v>
      </c>
    </row>
    <row r="28" spans="1:10" ht="15.75">
      <c r="A28" s="42">
        <v>22</v>
      </c>
      <c r="B28" s="20" t="str">
        <f>IF(C28&lt;&gt;"",VLOOKUP($C28,'Elenco giocatori'!$B$2:$H$1308,3,FALSE),"")</f>
        <v>Team Castelfranco Veneto</v>
      </c>
      <c r="C28" s="44" t="s">
        <v>407</v>
      </c>
      <c r="D28" s="20" t="str">
        <f>IF(C28&lt;&gt;"",VLOOKUP($C28,'Elenco giocatori'!$B$2:$H$1308,2,FALSE),"")</f>
        <v>SCAPPIN RODOLFO</v>
      </c>
      <c r="E28" s="21" t="str">
        <f>IF(C28&lt;&gt;"",VLOOKUP($C28,'Elenco giocatori'!$B$2:$H$1308,4,FALSE),"")</f>
        <v>M/A</v>
      </c>
      <c r="F28" s="21">
        <f>IF(C28&lt;&gt;"",VLOOKUP($E28,'Elenco giocatori'!$J$2:$K$5,2,FALSE),"")</f>
        <v>0</v>
      </c>
      <c r="G28" s="22">
        <v>6</v>
      </c>
      <c r="H28" s="12">
        <v>1184</v>
      </c>
      <c r="I28" s="22">
        <f t="shared" si="0"/>
        <v>1184</v>
      </c>
      <c r="J28" s="23">
        <f t="shared" si="1"/>
        <v>197.33333333333334</v>
      </c>
    </row>
    <row r="29" spans="1:10" ht="15.75">
      <c r="A29" s="42">
        <v>23</v>
      </c>
      <c r="B29" s="20" t="str">
        <f>IF(C29&lt;&gt;"",VLOOKUP($C29,'Elenco giocatori'!$B$2:$H$1308,3,FALSE),"")</f>
        <v>Nuovo Mondo</v>
      </c>
      <c r="C29" s="44" t="s">
        <v>137</v>
      </c>
      <c r="D29" s="20" t="str">
        <f>IF(C29&lt;&gt;"",VLOOKUP($C29,'Elenco giocatori'!$B$2:$H$1308,2,FALSE),"")</f>
        <v>MICHELINI STEFANO</v>
      </c>
      <c r="E29" s="21" t="str">
        <f>IF(C29&lt;&gt;"",VLOOKUP($C29,'Elenco giocatori'!$B$2:$H$1308,4,FALSE),"")</f>
        <v>M/A</v>
      </c>
      <c r="F29" s="21">
        <f>IF(C29&lt;&gt;"",VLOOKUP($E29,'Elenco giocatori'!$J$2:$K$5,2,FALSE),"")</f>
        <v>0</v>
      </c>
      <c r="G29" s="22">
        <v>6</v>
      </c>
      <c r="H29" s="12">
        <v>1182</v>
      </c>
      <c r="I29" s="22">
        <f t="shared" si="0"/>
        <v>1182</v>
      </c>
      <c r="J29" s="23">
        <f t="shared" si="1"/>
        <v>197</v>
      </c>
    </row>
    <row r="30" spans="1:10" ht="15.75">
      <c r="A30" s="42">
        <v>24</v>
      </c>
      <c r="B30" s="20" t="str">
        <f>IF(C30&lt;&gt;"",VLOOKUP($C30,'Elenco giocatori'!$B$2:$H$1308,3,FALSE),"")</f>
        <v>A.S.B. Tricolore</v>
      </c>
      <c r="C30" s="44" t="s">
        <v>495</v>
      </c>
      <c r="D30" s="20" t="str">
        <f>IF(C30&lt;&gt;"",VLOOKUP($C30,'Elenco giocatori'!$B$2:$H$1308,2,FALSE),"")</f>
        <v>CAITI MAURO</v>
      </c>
      <c r="E30" s="21" t="str">
        <f>IF(C30&lt;&gt;"",VLOOKUP($C30,'Elenco giocatori'!$B$2:$H$1308,4,FALSE),"")</f>
        <v>M/B</v>
      </c>
      <c r="F30" s="21">
        <f>IF(C30&lt;&gt;"",VLOOKUP($E30,'Elenco giocatori'!$J$2:$K$5,2,FALSE),"")</f>
        <v>5</v>
      </c>
      <c r="G30" s="22">
        <v>6</v>
      </c>
      <c r="H30" s="24">
        <v>1138</v>
      </c>
      <c r="I30" s="22">
        <f t="shared" si="0"/>
        <v>1168</v>
      </c>
      <c r="J30" s="23">
        <f t="shared" si="1"/>
        <v>194.66666666666666</v>
      </c>
    </row>
    <row r="31" spans="1:10" ht="15.75">
      <c r="A31" s="42">
        <v>25</v>
      </c>
      <c r="B31" s="20" t="str">
        <f>IF(C31&lt;&gt;"",VLOOKUP($C31,'Elenco giocatori'!$B$2:$H$1308,3,FALSE),"")</f>
        <v>A.S.B. Thunder Team</v>
      </c>
      <c r="C31" s="44" t="s">
        <v>943</v>
      </c>
      <c r="D31" s="20" t="str">
        <f>IF(C31&lt;&gt;"",VLOOKUP($C31,'Elenco giocatori'!$B$2:$H$1308,2,FALSE),"")</f>
        <v>BORILE DIEGO</v>
      </c>
      <c r="E31" s="21" t="str">
        <f>IF(C31&lt;&gt;"",VLOOKUP($C31,'Elenco giocatori'!$B$2:$H$1308,4,FALSE),"")</f>
        <v>M/C</v>
      </c>
      <c r="F31" s="21">
        <f>IF(C31&lt;&gt;"",VLOOKUP($E31,'Elenco giocatori'!$J$2:$K$5,2,FALSE),"")</f>
        <v>10</v>
      </c>
      <c r="G31" s="22">
        <v>6</v>
      </c>
      <c r="H31" s="12">
        <v>1106</v>
      </c>
      <c r="I31" s="22">
        <f t="shared" si="0"/>
        <v>1166</v>
      </c>
      <c r="J31" s="23">
        <f t="shared" si="1"/>
        <v>194.33333333333334</v>
      </c>
    </row>
    <row r="32" spans="1:10" ht="15.75">
      <c r="A32" s="42">
        <v>26</v>
      </c>
      <c r="B32" s="20" t="str">
        <f>IF(C32&lt;&gt;"",VLOOKUP($C32,'Elenco giocatori'!$B$2:$H$1308,3,FALSE),"")</f>
        <v>Strikelanders</v>
      </c>
      <c r="C32" s="44" t="s">
        <v>206</v>
      </c>
      <c r="D32" s="20" t="str">
        <f>IF(C32&lt;&gt;"",VLOOKUP($C32,'Elenco giocatori'!$B$2:$H$1308,2,FALSE),"")</f>
        <v>PANELLI GIUSEPPE</v>
      </c>
      <c r="E32" s="21" t="str">
        <f>IF(C32&lt;&gt;"",VLOOKUP($C32,'Elenco giocatori'!$B$2:$H$1308,4,FALSE),"")</f>
        <v>M/B</v>
      </c>
      <c r="F32" s="21">
        <f>IF(C32&lt;&gt;"",VLOOKUP($E32,'Elenco giocatori'!$J$2:$K$5,2,FALSE),"")</f>
        <v>5</v>
      </c>
      <c r="G32" s="22">
        <v>6</v>
      </c>
      <c r="H32" s="24">
        <v>1136</v>
      </c>
      <c r="I32" s="22">
        <f t="shared" si="0"/>
        <v>1166</v>
      </c>
      <c r="J32" s="23">
        <f t="shared" si="1"/>
        <v>194.33333333333334</v>
      </c>
    </row>
    <row r="33" spans="1:10" ht="15.75">
      <c r="A33" s="42">
        <v>27</v>
      </c>
      <c r="B33" s="20" t="str">
        <f>IF(C33&lt;&gt;"",VLOOKUP($C33,'Elenco giocatori'!$B$2:$H$1308,3,FALSE),"")</f>
        <v>A.S. All Blacks</v>
      </c>
      <c r="C33" s="44" t="s">
        <v>471</v>
      </c>
      <c r="D33" s="20" t="str">
        <f>IF(C33&lt;&gt;"",VLOOKUP($C33,'Elenco giocatori'!$B$2:$H$1308,2,FALSE),"")</f>
        <v>BONEZZI WALTER</v>
      </c>
      <c r="E33" s="21" t="str">
        <f>IF(C33&lt;&gt;"",VLOOKUP($C33,'Elenco giocatori'!$B$2:$H$1308,4,FALSE),"")</f>
        <v>M/B</v>
      </c>
      <c r="F33" s="21">
        <f>IF(C33&lt;&gt;"",VLOOKUP($E33,'Elenco giocatori'!$J$2:$K$5,2,FALSE),"")</f>
        <v>5</v>
      </c>
      <c r="G33" s="22">
        <v>6</v>
      </c>
      <c r="H33" s="24">
        <v>1129</v>
      </c>
      <c r="I33" s="22">
        <f t="shared" si="0"/>
        <v>1159</v>
      </c>
      <c r="J33" s="23">
        <f t="shared" si="1"/>
        <v>193.16666666666666</v>
      </c>
    </row>
    <row r="34" spans="1:10" ht="15.75">
      <c r="A34" s="42">
        <v>28</v>
      </c>
      <c r="B34" s="20" t="str">
        <f>IF(C34&lt;&gt;"",VLOOKUP($C34,'Elenco giocatori'!$B$2:$H$1308,3,FALSE),"")</f>
        <v>A.S. B.C. Quirinale</v>
      </c>
      <c r="C34" s="44" t="s">
        <v>600</v>
      </c>
      <c r="D34" s="20" t="str">
        <f>IF(C34&lt;&gt;"",VLOOKUP($C34,'Elenco giocatori'!$B$2:$H$1308,2,FALSE),"")</f>
        <v>ROSSI REMO</v>
      </c>
      <c r="E34" s="21" t="str">
        <f>IF(C34&lt;&gt;"",VLOOKUP($C34,'Elenco giocatori'!$B$2:$H$1308,4,FALSE),"")</f>
        <v>M/D</v>
      </c>
      <c r="F34" s="21">
        <f>IF(C34&lt;&gt;"",VLOOKUP($E34,'Elenco giocatori'!$J$2:$K$5,2,FALSE),"")</f>
        <v>15</v>
      </c>
      <c r="G34" s="22">
        <v>6</v>
      </c>
      <c r="H34" s="24">
        <v>1062</v>
      </c>
      <c r="I34" s="22">
        <f t="shared" si="0"/>
        <v>1152</v>
      </c>
      <c r="J34" s="23">
        <f t="shared" si="1"/>
        <v>192</v>
      </c>
    </row>
    <row r="35" spans="1:10" ht="15.75">
      <c r="A35" s="42">
        <v>29</v>
      </c>
      <c r="B35" s="20" t="str">
        <f>IF(C35&lt;&gt;"",VLOOKUP($C35,'Elenco giocatori'!$B$2:$H$1308,3,FALSE),"")</f>
        <v>A.S.D. Tevere Power Zone</v>
      </c>
      <c r="C35" s="44" t="s">
        <v>662</v>
      </c>
      <c r="D35" s="20" t="str">
        <f>IF(C35&lt;&gt;"",VLOOKUP($C35,'Elenco giocatori'!$B$2:$H$1308,2,FALSE),"")</f>
        <v>TIMPANO ROMANO</v>
      </c>
      <c r="E35" s="21" t="str">
        <f>IF(C35&lt;&gt;"",VLOOKUP($C35,'Elenco giocatori'!$B$2:$H$1308,4,FALSE),"")</f>
        <v>M/B</v>
      </c>
      <c r="F35" s="21">
        <f>IF(C35&lt;&gt;"",VLOOKUP($E35,'Elenco giocatori'!$J$2:$K$5,2,FALSE),"")</f>
        <v>5</v>
      </c>
      <c r="G35" s="22">
        <v>6</v>
      </c>
      <c r="H35" s="24">
        <v>1121</v>
      </c>
      <c r="I35" s="22">
        <f t="shared" si="0"/>
        <v>1151</v>
      </c>
      <c r="J35" s="23">
        <f t="shared" si="1"/>
        <v>191.83333333333334</v>
      </c>
    </row>
    <row r="36" spans="1:10" ht="15.75">
      <c r="A36" s="42">
        <v>30</v>
      </c>
      <c r="B36" s="20" t="str">
        <f>IF(C36&lt;&gt;"",VLOOKUP($C36,'Elenco giocatori'!$B$2:$H$1308,3,FALSE),"")</f>
        <v>A.S.D. Tevere Power Zone</v>
      </c>
      <c r="C36" s="44" t="s">
        <v>718</v>
      </c>
      <c r="D36" s="20" t="str">
        <f>IF(C36&lt;&gt;"",VLOOKUP($C36,'Elenco giocatori'!$B$2:$H$1308,2,FALSE),"")</f>
        <v>MURATORI BRUNO</v>
      </c>
      <c r="E36" s="21" t="str">
        <f>IF(C36&lt;&gt;"",VLOOKUP($C36,'Elenco giocatori'!$B$2:$H$1308,4,FALSE),"")</f>
        <v>M/D</v>
      </c>
      <c r="F36" s="21">
        <f>IF(C36&lt;&gt;"",VLOOKUP($E36,'Elenco giocatori'!$J$2:$K$5,2,FALSE),"")</f>
        <v>15</v>
      </c>
      <c r="G36" s="22">
        <v>6</v>
      </c>
      <c r="H36" s="24">
        <v>1058</v>
      </c>
      <c r="I36" s="22">
        <f t="shared" si="0"/>
        <v>1148</v>
      </c>
      <c r="J36" s="23">
        <f t="shared" si="1"/>
        <v>191.33333333333334</v>
      </c>
    </row>
    <row r="37" spans="1:10" ht="15.75">
      <c r="A37" s="42">
        <v>31</v>
      </c>
      <c r="B37" s="20" t="str">
        <f>IF(C37&lt;&gt;"",VLOOKUP($C37,'Elenco giocatori'!$B$2:$H$1308,3,FALSE),"")</f>
        <v>A.S. B.C. Scorpion Milano</v>
      </c>
      <c r="C37" s="44" t="s">
        <v>1396</v>
      </c>
      <c r="D37" s="20" t="str">
        <f>IF(C37&lt;&gt;"",VLOOKUP($C37,'Elenco giocatori'!$B$2:$H$1308,2,FALSE),"")</f>
        <v>PILOTTI ROBERTO</v>
      </c>
      <c r="E37" s="21" t="str">
        <f>IF(C37&lt;&gt;"",VLOOKUP($C37,'Elenco giocatori'!$B$2:$H$1308,4,FALSE),"")</f>
        <v>M/B</v>
      </c>
      <c r="F37" s="21">
        <f>IF(C37&lt;&gt;"",VLOOKUP($E37,'Elenco giocatori'!$J$2:$K$5,2,FALSE),"")</f>
        <v>5</v>
      </c>
      <c r="G37" s="22">
        <v>6</v>
      </c>
      <c r="H37" s="24">
        <v>1117</v>
      </c>
      <c r="I37" s="22">
        <f t="shared" si="0"/>
        <v>1147</v>
      </c>
      <c r="J37" s="23">
        <f t="shared" si="1"/>
        <v>191.16666666666666</v>
      </c>
    </row>
    <row r="38" spans="1:10" ht="15.75">
      <c r="A38" s="42">
        <v>32</v>
      </c>
      <c r="B38" s="20" t="str">
        <f>IF(C38&lt;&gt;"",VLOOKUP($C38,'Elenco giocatori'!$B$2:$H$1308,3,FALSE),"")</f>
        <v>A.S. Amici Del King</v>
      </c>
      <c r="C38" s="44" t="s">
        <v>941</v>
      </c>
      <c r="D38" s="20" t="str">
        <f>IF(C38&lt;&gt;"",VLOOKUP($C38,'Elenco giocatori'!$B$2:$H$1308,2,FALSE),"")</f>
        <v>TROVATO SERGIO</v>
      </c>
      <c r="E38" s="21" t="str">
        <f>IF(C38&lt;&gt;"",VLOOKUP($C38,'Elenco giocatori'!$B$2:$H$1308,4,FALSE),"")</f>
        <v>M/D</v>
      </c>
      <c r="F38" s="21">
        <f>IF(C38&lt;&gt;"",VLOOKUP($E38,'Elenco giocatori'!$J$2:$K$5,2,FALSE),"")</f>
        <v>15</v>
      </c>
      <c r="G38" s="22">
        <v>6</v>
      </c>
      <c r="H38" s="24">
        <v>1057</v>
      </c>
      <c r="I38" s="22">
        <f t="shared" si="0"/>
        <v>1147</v>
      </c>
      <c r="J38" s="23">
        <f t="shared" si="1"/>
        <v>191.16666666666666</v>
      </c>
    </row>
    <row r="39" spans="1:10" ht="15.75">
      <c r="A39" s="42">
        <v>33</v>
      </c>
      <c r="B39" s="20" t="str">
        <f>IF(C39&lt;&gt;"",VLOOKUP($C39,'Elenco giocatori'!$B$2:$H$1308,3,FALSE),"")</f>
        <v>A.S. Amici Del King</v>
      </c>
      <c r="C39" s="44" t="s">
        <v>707</v>
      </c>
      <c r="D39" s="20" t="str">
        <f>IF(C39&lt;&gt;"",VLOOKUP($C39,'Elenco giocatori'!$B$2:$H$1308,2,FALSE),"")</f>
        <v>SARACINO SABINO</v>
      </c>
      <c r="E39" s="21" t="str">
        <f>IF(C39&lt;&gt;"",VLOOKUP($C39,'Elenco giocatori'!$B$2:$H$1308,4,FALSE),"")</f>
        <v>M/C</v>
      </c>
      <c r="F39" s="21">
        <f>IF(C39&lt;&gt;"",VLOOKUP($E39,'Elenco giocatori'!$J$2:$K$5,2,FALSE),"")</f>
        <v>10</v>
      </c>
      <c r="G39" s="22">
        <v>6</v>
      </c>
      <c r="H39" s="24">
        <v>1084</v>
      </c>
      <c r="I39" s="22">
        <f aca="true" t="shared" si="2" ref="I39:I61">IF(F39&lt;&gt;"",H39+F39*G39,"")</f>
        <v>1144</v>
      </c>
      <c r="J39" s="23">
        <f aca="true" t="shared" si="3" ref="J39:J61">IF(F39&lt;&gt;"",I39/G39,"")</f>
        <v>190.66666666666666</v>
      </c>
    </row>
    <row r="40" spans="1:10" ht="15.75">
      <c r="A40" s="42">
        <v>34</v>
      </c>
      <c r="B40" s="20" t="str">
        <f>IF(C40&lt;&gt;"",VLOOKUP($C40,'Elenco giocatori'!$B$2:$H$1308,3,FALSE),"")</f>
        <v>A.S. The Monsters</v>
      </c>
      <c r="C40" s="44" t="s">
        <v>390</v>
      </c>
      <c r="D40" s="20" t="str">
        <f>IF(C40&lt;&gt;"",VLOOKUP($C40,'Elenco giocatori'!$B$2:$H$1308,2,FALSE),"")</f>
        <v>FIORE CORRADO</v>
      </c>
      <c r="E40" s="21" t="str">
        <f>IF(C40&lt;&gt;"",VLOOKUP($C40,'Elenco giocatori'!$B$2:$H$1308,4,FALSE),"")</f>
        <v>M/D</v>
      </c>
      <c r="F40" s="21">
        <f>IF(C40&lt;&gt;"",VLOOKUP($E40,'Elenco giocatori'!$J$2:$K$5,2,FALSE),"")</f>
        <v>15</v>
      </c>
      <c r="G40" s="22">
        <v>6</v>
      </c>
      <c r="H40" s="24">
        <v>1046</v>
      </c>
      <c r="I40" s="22">
        <f t="shared" si="2"/>
        <v>1136</v>
      </c>
      <c r="J40" s="23">
        <f t="shared" si="3"/>
        <v>189.33333333333334</v>
      </c>
    </row>
    <row r="41" spans="1:18" ht="15.75">
      <c r="A41" s="42">
        <v>35</v>
      </c>
      <c r="B41" s="20" t="str">
        <f>IF(C41&lt;&gt;"",VLOOKUP($C41,'Elenco giocatori'!$B$2:$H$1308,3,FALSE),"")</f>
        <v>Magia B.C.</v>
      </c>
      <c r="C41" s="44" t="s">
        <v>445</v>
      </c>
      <c r="D41" s="20" t="str">
        <f>IF(C41&lt;&gt;"",VLOOKUP($C41,'Elenco giocatori'!$B$2:$H$1308,2,FALSE),"")</f>
        <v>CAVALLARI MAURO</v>
      </c>
      <c r="E41" s="21" t="str">
        <f>IF(C41&lt;&gt;"",VLOOKUP($C41,'Elenco giocatori'!$B$2:$H$1308,4,FALSE),"")</f>
        <v>M/D</v>
      </c>
      <c r="F41" s="21">
        <f>IF(C41&lt;&gt;"",VLOOKUP($E41,'Elenco giocatori'!$J$2:$K$5,2,FALSE),"")</f>
        <v>15</v>
      </c>
      <c r="G41" s="22">
        <v>6</v>
      </c>
      <c r="H41" s="24">
        <v>1039</v>
      </c>
      <c r="I41" s="22">
        <f t="shared" si="2"/>
        <v>1129</v>
      </c>
      <c r="J41" s="23">
        <f t="shared" si="3"/>
        <v>188.16666666666666</v>
      </c>
      <c r="K41" s="124"/>
      <c r="L41" s="125"/>
      <c r="M41" s="124"/>
      <c r="N41" s="124"/>
      <c r="O41" s="126"/>
      <c r="P41" s="127"/>
      <c r="Q41" s="126"/>
      <c r="R41" s="128"/>
    </row>
    <row r="42" spans="1:10" ht="15.75">
      <c r="A42" s="42">
        <v>36</v>
      </c>
      <c r="B42" s="20" t="str">
        <f>IF(C42&lt;&gt;"",VLOOKUP($C42,'Elenco giocatori'!$B$2:$H$1308,3,FALSE),"")</f>
        <v>Galeone</v>
      </c>
      <c r="C42" s="44" t="s">
        <v>400</v>
      </c>
      <c r="D42" s="20" t="str">
        <f>IF(C42&lt;&gt;"",VLOOKUP($C42,'Elenco giocatori'!$B$2:$H$1308,2,FALSE),"")</f>
        <v>NOTO ANTONIO</v>
      </c>
      <c r="E42" s="21" t="str">
        <f>IF(C42&lt;&gt;"",VLOOKUP($C42,'Elenco giocatori'!$B$2:$H$1308,4,FALSE),"")</f>
        <v>M/C</v>
      </c>
      <c r="F42" s="21">
        <f>IF(C42&lt;&gt;"",VLOOKUP($E42,'Elenco giocatori'!$J$2:$K$5,2,FALSE),"")</f>
        <v>10</v>
      </c>
      <c r="G42" s="22">
        <v>6</v>
      </c>
      <c r="H42" s="24">
        <v>1066</v>
      </c>
      <c r="I42" s="22">
        <f t="shared" si="2"/>
        <v>1126</v>
      </c>
      <c r="J42" s="23">
        <f t="shared" si="3"/>
        <v>187.66666666666666</v>
      </c>
    </row>
    <row r="43" spans="1:10" ht="15.75">
      <c r="A43" s="42">
        <v>37</v>
      </c>
      <c r="B43" s="20" t="str">
        <f>IF(C43&lt;&gt;"",VLOOKUP($C43,'Elenco giocatori'!$B$2:$H$1308,3,FALSE),"")</f>
        <v>B.C. Salerno</v>
      </c>
      <c r="C43" s="44" t="s">
        <v>734</v>
      </c>
      <c r="D43" s="20" t="str">
        <f>IF(C43&lt;&gt;"",VLOOKUP($C43,'Elenco giocatori'!$B$2:$H$1308,2,FALSE),"")</f>
        <v>LANDI LUIGI</v>
      </c>
      <c r="E43" s="21" t="str">
        <f>IF(C43&lt;&gt;"",VLOOKUP($C43,'Elenco giocatori'!$B$2:$H$1308,4,FALSE),"")</f>
        <v>M/B</v>
      </c>
      <c r="F43" s="21">
        <f>IF(C43&lt;&gt;"",VLOOKUP($E43,'Elenco giocatori'!$J$2:$K$5,2,FALSE),"")</f>
        <v>5</v>
      </c>
      <c r="G43" s="22">
        <v>6</v>
      </c>
      <c r="H43" s="24">
        <v>1095</v>
      </c>
      <c r="I43" s="22">
        <f t="shared" si="2"/>
        <v>1125</v>
      </c>
      <c r="J43" s="23">
        <f t="shared" si="3"/>
        <v>187.5</v>
      </c>
    </row>
    <row r="44" spans="1:10" ht="15.75">
      <c r="A44" s="42">
        <v>38</v>
      </c>
      <c r="B44" s="20" t="str">
        <f>IF(C44&lt;&gt;"",VLOOKUP($C44,'Elenco giocatori'!$B$2:$H$1308,3,FALSE),"")</f>
        <v>Nuovo Mondo</v>
      </c>
      <c r="C44" s="146" t="s">
        <v>785</v>
      </c>
      <c r="D44" s="20" t="str">
        <f>IF(C44&lt;&gt;"",VLOOKUP($C44,'Elenco giocatori'!$B$2:$H$1308,2,FALSE),"")</f>
        <v>CAVALLINI DANIELE</v>
      </c>
      <c r="E44" s="21" t="str">
        <f>IF(C44&lt;&gt;"",VLOOKUP($C44,'Elenco giocatori'!$B$2:$H$1308,4,FALSE),"")</f>
        <v>M/C</v>
      </c>
      <c r="F44" s="21">
        <f>IF(C44&lt;&gt;"",VLOOKUP($E44,'Elenco giocatori'!$J$2:$K$5,2,FALSE),"")</f>
        <v>10</v>
      </c>
      <c r="G44" s="22">
        <v>6</v>
      </c>
      <c r="H44" s="12">
        <v>1056</v>
      </c>
      <c r="I44" s="22">
        <f t="shared" si="2"/>
        <v>1116</v>
      </c>
      <c r="J44" s="23">
        <f t="shared" si="3"/>
        <v>186</v>
      </c>
    </row>
    <row r="45" spans="1:10" ht="15.75">
      <c r="A45" s="42">
        <v>39</v>
      </c>
      <c r="B45" s="20" t="str">
        <f>IF(C45&lt;&gt;"",VLOOKUP($C45,'Elenco giocatori'!$B$2:$H$1308,3,FALSE),"")</f>
        <v>B.C. Salerno</v>
      </c>
      <c r="C45" s="44" t="s">
        <v>365</v>
      </c>
      <c r="D45" s="20" t="str">
        <f>IF(C45&lt;&gt;"",VLOOKUP($C45,'Elenco giocatori'!$B$2:$H$1308,2,FALSE),"")</f>
        <v>BOTTACCIO RAFFAELE</v>
      </c>
      <c r="E45" s="21" t="str">
        <f>IF(C45&lt;&gt;"",VLOOKUP($C45,'Elenco giocatori'!$B$2:$H$1308,4,FALSE),"")</f>
        <v>M/B</v>
      </c>
      <c r="F45" s="21">
        <f>IF(C45&lt;&gt;"",VLOOKUP($E45,'Elenco giocatori'!$J$2:$K$5,2,FALSE),"")</f>
        <v>5</v>
      </c>
      <c r="G45" s="22">
        <v>6</v>
      </c>
      <c r="H45" s="24">
        <v>1084</v>
      </c>
      <c r="I45" s="22">
        <f t="shared" si="2"/>
        <v>1114</v>
      </c>
      <c r="J45" s="23">
        <f t="shared" si="3"/>
        <v>185.66666666666666</v>
      </c>
    </row>
    <row r="46" spans="1:10" ht="15.75">
      <c r="A46" s="42">
        <v>40</v>
      </c>
      <c r="B46" s="20" t="str">
        <f>IF(C46&lt;&gt;"",VLOOKUP($C46,'Elenco giocatori'!$B$2:$H$1308,3,FALSE),"")</f>
        <v>New Bowling e Co</v>
      </c>
      <c r="C46" s="44" t="s">
        <v>853</v>
      </c>
      <c r="D46" s="20" t="str">
        <f>IF(C46&lt;&gt;"",VLOOKUP($C46,'Elenco giocatori'!$B$2:$H$1308,2,FALSE),"")</f>
        <v>AUTIERO CIRO</v>
      </c>
      <c r="E46" s="21" t="str">
        <f>IF(C46&lt;&gt;"",VLOOKUP($C46,'Elenco giocatori'!$B$2:$H$1308,4,FALSE),"")</f>
        <v>M/A</v>
      </c>
      <c r="F46" s="21">
        <f>IF(C46&lt;&gt;"",VLOOKUP($E46,'Elenco giocatori'!$J$2:$K$5,2,FALSE),"")</f>
        <v>0</v>
      </c>
      <c r="G46" s="22">
        <v>6</v>
      </c>
      <c r="H46" s="24">
        <v>1110</v>
      </c>
      <c r="I46" s="22">
        <f t="shared" si="2"/>
        <v>1110</v>
      </c>
      <c r="J46" s="23">
        <f t="shared" si="3"/>
        <v>185</v>
      </c>
    </row>
    <row r="47" spans="1:10" ht="15.75">
      <c r="A47" s="42">
        <v>41</v>
      </c>
      <c r="B47" s="20" t="str">
        <f>IF(C47&lt;&gt;"",VLOOKUP($C47,'Elenco giocatori'!$B$2:$H$1308,3,FALSE),"")</f>
        <v>S.S. Lazio Bowling A.S.D.</v>
      </c>
      <c r="C47" s="44" t="s">
        <v>780</v>
      </c>
      <c r="D47" s="20" t="str">
        <f>IF(C47&lt;&gt;"",VLOOKUP($C47,'Elenco giocatori'!$B$2:$H$1308,2,FALSE),"")</f>
        <v>MASTROGIACOMO ANTONIO</v>
      </c>
      <c r="E47" s="21" t="str">
        <f>IF(C47&lt;&gt;"",VLOOKUP($C47,'Elenco giocatori'!$B$2:$H$1308,4,FALSE),"")</f>
        <v>M/B</v>
      </c>
      <c r="F47" s="21">
        <f>IF(C47&lt;&gt;"",VLOOKUP($E47,'Elenco giocatori'!$J$2:$K$5,2,FALSE),"")</f>
        <v>5</v>
      </c>
      <c r="G47" s="22">
        <v>6</v>
      </c>
      <c r="H47" s="24">
        <v>1079</v>
      </c>
      <c r="I47" s="22">
        <f t="shared" si="2"/>
        <v>1109</v>
      </c>
      <c r="J47" s="23">
        <f t="shared" si="3"/>
        <v>184.83333333333334</v>
      </c>
    </row>
    <row r="48" spans="1:10" ht="15.75">
      <c r="A48" s="42">
        <v>42</v>
      </c>
      <c r="B48" s="20" t="str">
        <f>IF(C48&lt;&gt;"",VLOOKUP($C48,'Elenco giocatori'!$B$2:$H$1308,3,FALSE),"")</f>
        <v>A.S.D. Bowl.Portogruaro Tigers</v>
      </c>
      <c r="C48" s="44" t="s">
        <v>85</v>
      </c>
      <c r="D48" s="20" t="str">
        <f>IF(C48&lt;&gt;"",VLOOKUP($C48,'Elenco giocatori'!$B$2:$H$1308,2,FALSE),"")</f>
        <v>ZAMBON FRANCO</v>
      </c>
      <c r="E48" s="21" t="str">
        <f>IF(C48&lt;&gt;"",VLOOKUP($C48,'Elenco giocatori'!$B$2:$H$1308,4,FALSE),"")</f>
        <v>M/A</v>
      </c>
      <c r="F48" s="21">
        <f>IF(C48&lt;&gt;"",VLOOKUP($E48,'Elenco giocatori'!$J$2:$K$5,2,FALSE),"")</f>
        <v>0</v>
      </c>
      <c r="G48" s="22">
        <v>6</v>
      </c>
      <c r="H48" s="12">
        <v>1105</v>
      </c>
      <c r="I48" s="22">
        <f t="shared" si="2"/>
        <v>1105</v>
      </c>
      <c r="J48" s="23">
        <f t="shared" si="3"/>
        <v>184.16666666666666</v>
      </c>
    </row>
    <row r="49" spans="1:10" ht="15.75">
      <c r="A49" s="42">
        <v>43</v>
      </c>
      <c r="B49" s="20" t="str">
        <f>IF(C49&lt;&gt;"",VLOOKUP($C49,'Elenco giocatori'!$B$2:$H$1308,3,FALSE),"")</f>
        <v>B.C. Salerno</v>
      </c>
      <c r="C49" s="44" t="s">
        <v>329</v>
      </c>
      <c r="D49" s="20" t="str">
        <f>IF(C49&lt;&gt;"",VLOOKUP($C49,'Elenco giocatori'!$B$2:$H$1308,2,FALSE),"")</f>
        <v>MEMOLI DARIO</v>
      </c>
      <c r="E49" s="21" t="str">
        <f>IF(C49&lt;&gt;"",VLOOKUP($C49,'Elenco giocatori'!$B$2:$H$1308,4,FALSE),"")</f>
        <v>M/B</v>
      </c>
      <c r="F49" s="21">
        <f>IF(C49&lt;&gt;"",VLOOKUP($E49,'Elenco giocatori'!$J$2:$K$5,2,FALSE),"")</f>
        <v>5</v>
      </c>
      <c r="G49" s="22">
        <v>6</v>
      </c>
      <c r="H49" s="24">
        <v>1068</v>
      </c>
      <c r="I49" s="22">
        <f t="shared" si="2"/>
        <v>1098</v>
      </c>
      <c r="J49" s="23">
        <f t="shared" si="3"/>
        <v>183</v>
      </c>
    </row>
    <row r="50" spans="1:10" ht="15.75">
      <c r="A50" s="42">
        <v>44</v>
      </c>
      <c r="B50" s="20" t="str">
        <f>IF(C50&lt;&gt;"",VLOOKUP($C50,'Elenco giocatori'!$B$2:$H$1308,3,FALSE),"")</f>
        <v>A.S. Cobra Bowling 1963 Mi</v>
      </c>
      <c r="C50" s="44" t="s">
        <v>115</v>
      </c>
      <c r="D50" s="20" t="str">
        <f>IF(C50&lt;&gt;"",VLOOKUP($C50,'Elenco giocatori'!$B$2:$H$1308,2,FALSE),"")</f>
        <v>MARTINELLI MASSIMO</v>
      </c>
      <c r="E50" s="21" t="str">
        <f>IF(C50&lt;&gt;"",VLOOKUP($C50,'Elenco giocatori'!$B$2:$H$1308,4,FALSE),"")</f>
        <v>M/B</v>
      </c>
      <c r="F50" s="21">
        <f>IF(C50&lt;&gt;"",VLOOKUP($E50,'Elenco giocatori'!$J$2:$K$5,2,FALSE),"")</f>
        <v>5</v>
      </c>
      <c r="G50" s="22">
        <v>6</v>
      </c>
      <c r="H50" s="24">
        <v>1060</v>
      </c>
      <c r="I50" s="22">
        <f t="shared" si="2"/>
        <v>1090</v>
      </c>
      <c r="J50" s="23">
        <f t="shared" si="3"/>
        <v>181.66666666666666</v>
      </c>
    </row>
    <row r="51" spans="1:10" ht="15.75">
      <c r="A51" s="42">
        <v>45</v>
      </c>
      <c r="B51" s="20" t="str">
        <f>IF(C51&lt;&gt;"",VLOOKUP($C51,'Elenco giocatori'!$B$2:$H$1308,3,FALSE),"")</f>
        <v>B.C. Asti</v>
      </c>
      <c r="C51" s="44" t="s">
        <v>254</v>
      </c>
      <c r="D51" s="20" t="str">
        <f>IF(C51&lt;&gt;"",VLOOKUP($C51,'Elenco giocatori'!$B$2:$H$1308,2,FALSE),"")</f>
        <v>MENEGHEL FRANCO</v>
      </c>
      <c r="E51" s="21" t="str">
        <f>IF(C51&lt;&gt;"",VLOOKUP($C51,'Elenco giocatori'!$B$2:$H$1308,4,FALSE),"")</f>
        <v>M/D</v>
      </c>
      <c r="F51" s="21">
        <f>IF(C51&lt;&gt;"",VLOOKUP($E51,'Elenco giocatori'!$J$2:$K$5,2,FALSE),"")</f>
        <v>15</v>
      </c>
      <c r="G51" s="22">
        <v>6</v>
      </c>
      <c r="H51" s="24">
        <v>998</v>
      </c>
      <c r="I51" s="22">
        <f t="shared" si="2"/>
        <v>1088</v>
      </c>
      <c r="J51" s="23">
        <f t="shared" si="3"/>
        <v>181.33333333333334</v>
      </c>
    </row>
    <row r="52" spans="1:10" ht="15.75">
      <c r="A52" s="42">
        <v>46</v>
      </c>
      <c r="B52" s="20" t="str">
        <f>IF(C52&lt;&gt;"",VLOOKUP($C52,'Elenco giocatori'!$B$2:$H$1308,3,FALSE),"")</f>
        <v>A.S. Strokers</v>
      </c>
      <c r="C52" s="44" t="s">
        <v>995</v>
      </c>
      <c r="D52" s="20" t="str">
        <f>IF(C52&lt;&gt;"",VLOOKUP($C52,'Elenco giocatori'!$B$2:$H$1308,2,FALSE),"")</f>
        <v>GIOVANNELLI MAURIZIO</v>
      </c>
      <c r="E52" s="21" t="str">
        <f>IF(C52&lt;&gt;"",VLOOKUP($C52,'Elenco giocatori'!$B$2:$H$1308,4,FALSE),"")</f>
        <v>M/C</v>
      </c>
      <c r="F52" s="21">
        <f>IF(C52&lt;&gt;"",VLOOKUP($E52,'Elenco giocatori'!$J$2:$K$5,2,FALSE),"")</f>
        <v>10</v>
      </c>
      <c r="G52" s="22">
        <v>6</v>
      </c>
      <c r="H52" s="24">
        <v>1019</v>
      </c>
      <c r="I52" s="22">
        <f t="shared" si="2"/>
        <v>1079</v>
      </c>
      <c r="J52" s="23">
        <f t="shared" si="3"/>
        <v>179.83333333333334</v>
      </c>
    </row>
    <row r="53" spans="1:10" ht="15.75">
      <c r="A53" s="42">
        <v>47</v>
      </c>
      <c r="B53" s="20" t="str">
        <f>IF(C53&lt;&gt;"",VLOOKUP($C53,'Elenco giocatori'!$B$2:$H$1308,3,FALSE),"")</f>
        <v>A.S.B. Thunder Team</v>
      </c>
      <c r="C53" s="44" t="s">
        <v>102</v>
      </c>
      <c r="D53" s="20" t="str">
        <f>IF(C53&lt;&gt;"",VLOOKUP($C53,'Elenco giocatori'!$B$2:$H$1308,2,FALSE),"")</f>
        <v>BALLARIN RENATO</v>
      </c>
      <c r="E53" s="21" t="str">
        <f>IF(C53&lt;&gt;"",VLOOKUP($C53,'Elenco giocatori'!$B$2:$H$1308,4,FALSE),"")</f>
        <v>M/A</v>
      </c>
      <c r="F53" s="21">
        <f>IF(C53&lt;&gt;"",VLOOKUP($E53,'Elenco giocatori'!$J$2:$K$5,2,FALSE),"")</f>
        <v>0</v>
      </c>
      <c r="G53" s="22">
        <v>6</v>
      </c>
      <c r="H53" s="12">
        <v>1076</v>
      </c>
      <c r="I53" s="22">
        <f t="shared" si="2"/>
        <v>1076</v>
      </c>
      <c r="J53" s="23">
        <f t="shared" si="3"/>
        <v>179.33333333333334</v>
      </c>
    </row>
    <row r="54" spans="1:10" ht="15.75">
      <c r="A54" s="42">
        <v>48</v>
      </c>
      <c r="B54" s="20" t="str">
        <f>IF(C54&lt;&gt;"",VLOOKUP($C54,'Elenco giocatori'!$B$2:$H$1308,3,FALSE),"")</f>
        <v>Magia B.C.</v>
      </c>
      <c r="C54" s="44" t="s">
        <v>1014</v>
      </c>
      <c r="D54" s="20" t="str">
        <f>IF(C54&lt;&gt;"",VLOOKUP($C54,'Elenco giocatori'!$B$2:$H$1308,2,FALSE),"")</f>
        <v>GIRANI SANDRO</v>
      </c>
      <c r="E54" s="21" t="str">
        <f>IF(C54&lt;&gt;"",VLOOKUP($C54,'Elenco giocatori'!$B$2:$H$1308,4,FALSE),"")</f>
        <v>M/B</v>
      </c>
      <c r="F54" s="21">
        <f>IF(C54&lt;&gt;"",VLOOKUP($E54,'Elenco giocatori'!$J$2:$K$5,2,FALSE),"")</f>
        <v>5</v>
      </c>
      <c r="G54" s="22">
        <v>6</v>
      </c>
      <c r="H54" s="24">
        <v>1038</v>
      </c>
      <c r="I54" s="22">
        <f t="shared" si="2"/>
        <v>1068</v>
      </c>
      <c r="J54" s="23">
        <f t="shared" si="3"/>
        <v>178</v>
      </c>
    </row>
    <row r="55" spans="1:10" ht="15.75">
      <c r="A55" s="42">
        <v>49</v>
      </c>
      <c r="B55" s="20" t="str">
        <f>IF(C55&lt;&gt;"",VLOOKUP($C55,'Elenco giocatori'!$B$2:$H$1308,3,FALSE),"")</f>
        <v>B.C. Silver Fox</v>
      </c>
      <c r="C55" s="44" t="s">
        <v>1173</v>
      </c>
      <c r="D55" s="20" t="str">
        <f>IF(C55&lt;&gt;"",VLOOKUP($C55,'Elenco giocatori'!$B$2:$H$1308,2,FALSE),"")</f>
        <v>PRIMAVERA FABIO</v>
      </c>
      <c r="E55" s="21" t="str">
        <f>IF(C55&lt;&gt;"",VLOOKUP($C55,'Elenco giocatori'!$B$2:$H$1308,4,FALSE),"")</f>
        <v>M/C</v>
      </c>
      <c r="F55" s="21">
        <f>IF(C55&lt;&gt;"",VLOOKUP($E55,'Elenco giocatori'!$J$2:$K$5,2,FALSE),"")</f>
        <v>10</v>
      </c>
      <c r="G55" s="22">
        <v>6</v>
      </c>
      <c r="H55" s="24">
        <v>1003</v>
      </c>
      <c r="I55" s="22">
        <f t="shared" si="2"/>
        <v>1063</v>
      </c>
      <c r="J55" s="23">
        <f t="shared" si="3"/>
        <v>177.16666666666666</v>
      </c>
    </row>
    <row r="56" spans="1:10" ht="15.75">
      <c r="A56" s="42">
        <v>50</v>
      </c>
      <c r="B56" s="20" t="str">
        <f>IF(C56&lt;&gt;"",VLOOKUP($C56,'Elenco giocatori'!$B$2:$H$1308,3,FALSE),"")</f>
        <v>Asb Miramar</v>
      </c>
      <c r="C56" s="44" t="s">
        <v>31</v>
      </c>
      <c r="D56" s="20" t="str">
        <f>IF(C56&lt;&gt;"",VLOOKUP($C56,'Elenco giocatori'!$B$2:$H$1308,2,FALSE),"")</f>
        <v>KNEIPP MAURO</v>
      </c>
      <c r="E56" s="21" t="str">
        <f>IF(C56&lt;&gt;"",VLOOKUP($C56,'Elenco giocatori'!$B$2:$H$1308,4,FALSE),"")</f>
        <v>M/A</v>
      </c>
      <c r="F56" s="21">
        <f>IF(C56&lt;&gt;"",VLOOKUP($E56,'Elenco giocatori'!$J$2:$K$5,2,FALSE),"")</f>
        <v>0</v>
      </c>
      <c r="G56" s="22">
        <v>6</v>
      </c>
      <c r="H56" s="24">
        <v>1057</v>
      </c>
      <c r="I56" s="22">
        <f t="shared" si="2"/>
        <v>1057</v>
      </c>
      <c r="J56" s="23">
        <f t="shared" si="3"/>
        <v>176.16666666666666</v>
      </c>
    </row>
    <row r="57" spans="1:10" ht="15.75">
      <c r="A57" s="42">
        <v>51</v>
      </c>
      <c r="B57" s="20" t="str">
        <f>IF(C57&lt;&gt;"",VLOOKUP($C57,'Elenco giocatori'!$B$2:$H$1308,3,FALSE),"")</f>
        <v>S.S. Lazio Bowling A.S.D.</v>
      </c>
      <c r="C57" s="44" t="s">
        <v>716</v>
      </c>
      <c r="D57" s="20" t="str">
        <f>IF(C57&lt;&gt;"",VLOOKUP($C57,'Elenco giocatori'!$B$2:$H$1308,2,FALSE),"")</f>
        <v>SINI GUGLIELMO</v>
      </c>
      <c r="E57" s="21" t="str">
        <f>IF(C57&lt;&gt;"",VLOOKUP($C57,'Elenco giocatori'!$B$2:$H$1308,4,FALSE),"")</f>
        <v>M/C</v>
      </c>
      <c r="F57" s="21">
        <f>IF(C57&lt;&gt;"",VLOOKUP($E57,'Elenco giocatori'!$J$2:$K$5,2,FALSE),"")</f>
        <v>10</v>
      </c>
      <c r="G57" s="22">
        <v>6</v>
      </c>
      <c r="H57" s="24">
        <v>981</v>
      </c>
      <c r="I57" s="22">
        <f t="shared" si="2"/>
        <v>1041</v>
      </c>
      <c r="J57" s="23">
        <f t="shared" si="3"/>
        <v>173.5</v>
      </c>
    </row>
    <row r="58" spans="1:10" ht="15.75">
      <c r="A58" s="42">
        <v>52</v>
      </c>
      <c r="B58" s="20" t="str">
        <f>IF(C58&lt;&gt;"",VLOOKUP($C58,'Elenco giocatori'!$B$2:$H$1308,3,FALSE),"")</f>
        <v>La Setta Del Torchio</v>
      </c>
      <c r="C58" s="44" t="s">
        <v>642</v>
      </c>
      <c r="D58" s="20" t="str">
        <f>IF(C58&lt;&gt;"",VLOOKUP($C58,'Elenco giocatori'!$B$2:$H$1308,2,FALSE),"")</f>
        <v>SORRENTINO RAFFAELE</v>
      </c>
      <c r="E58" s="21" t="str">
        <f>IF(C58&lt;&gt;"",VLOOKUP($C58,'Elenco giocatori'!$B$2:$H$1308,4,FALSE),"")</f>
        <v>M/C</v>
      </c>
      <c r="F58" s="21">
        <f>IF(C58&lt;&gt;"",VLOOKUP($E58,'Elenco giocatori'!$J$2:$K$5,2,FALSE),"")</f>
        <v>10</v>
      </c>
      <c r="G58" s="22">
        <v>6</v>
      </c>
      <c r="H58" s="24">
        <v>973</v>
      </c>
      <c r="I58" s="22">
        <f t="shared" si="2"/>
        <v>1033</v>
      </c>
      <c r="J58" s="23">
        <f t="shared" si="3"/>
        <v>172.16666666666666</v>
      </c>
    </row>
    <row r="59" spans="1:10" ht="15.75">
      <c r="A59" s="42">
        <v>53</v>
      </c>
      <c r="B59" s="20" t="str">
        <f>IF(C59&lt;&gt;"",VLOOKUP($C59,'Elenco giocatori'!$B$2:$H$1308,3,FALSE),"")</f>
        <v>A.S. B.C. Red Devil</v>
      </c>
      <c r="C59" s="44" t="s">
        <v>363</v>
      </c>
      <c r="D59" s="20" t="str">
        <f>IF(C59&lt;&gt;"",VLOOKUP($C59,'Elenco giocatori'!$B$2:$H$1308,2,FALSE),"")</f>
        <v>BRUNO GIOVANNI</v>
      </c>
      <c r="E59" s="21" t="str">
        <f>IF(C59&lt;&gt;"",VLOOKUP($C59,'Elenco giocatori'!$B$2:$H$1308,4,FALSE),"")</f>
        <v>M/C</v>
      </c>
      <c r="F59" s="21">
        <f>IF(C59&lt;&gt;"",VLOOKUP($E59,'Elenco giocatori'!$J$2:$K$5,2,FALSE),"")</f>
        <v>10</v>
      </c>
      <c r="G59" s="22">
        <v>6</v>
      </c>
      <c r="H59" s="24">
        <v>970</v>
      </c>
      <c r="I59" s="22">
        <f t="shared" si="2"/>
        <v>1030</v>
      </c>
      <c r="J59" s="23">
        <f t="shared" si="3"/>
        <v>171.66666666666666</v>
      </c>
    </row>
    <row r="60" spans="1:10" ht="15.75">
      <c r="A60" s="42">
        <v>54</v>
      </c>
      <c r="B60" s="20" t="str">
        <f>IF(C60&lt;&gt;"",VLOOKUP($C60,'Elenco giocatori'!$B$2:$H$1308,3,FALSE),"")</f>
        <v>A.S. Primatist</v>
      </c>
      <c r="C60" s="44" t="s">
        <v>1382</v>
      </c>
      <c r="D60" s="20" t="str">
        <f>IF(C60&lt;&gt;"",VLOOKUP($C60,'Elenco giocatori'!$B$2:$H$1308,2,FALSE),"")</f>
        <v>BOZOLI ENRICO</v>
      </c>
      <c r="E60" s="21" t="str">
        <f>IF(C60&lt;&gt;"",VLOOKUP($C60,'Elenco giocatori'!$B$2:$H$1308,4,FALSE),"")</f>
        <v>M/B</v>
      </c>
      <c r="F60" s="21">
        <f>IF(C60&lt;&gt;"",VLOOKUP($E60,'Elenco giocatori'!$J$2:$K$5,2,FALSE),"")</f>
        <v>5</v>
      </c>
      <c r="G60" s="22">
        <v>6</v>
      </c>
      <c r="H60" s="24">
        <v>906</v>
      </c>
      <c r="I60" s="22">
        <f t="shared" si="2"/>
        <v>936</v>
      </c>
      <c r="J60" s="23">
        <f t="shared" si="3"/>
        <v>156</v>
      </c>
    </row>
    <row r="61" spans="1:10" ht="15.75">
      <c r="A61" s="42">
        <v>55</v>
      </c>
      <c r="B61" s="20" t="str">
        <f>IF(C61&lt;&gt;"",VLOOKUP($C61,'Elenco giocatori'!$B$2:$H$1308,3,FALSE),"")</f>
        <v>A.S. Team Lissone</v>
      </c>
      <c r="C61" s="44" t="s">
        <v>1406</v>
      </c>
      <c r="D61" s="20" t="str">
        <f>IF(C61&lt;&gt;"",VLOOKUP($C61,'Elenco giocatori'!$B$2:$H$1308,2,FALSE),"")</f>
        <v>CARRUCCIU ANGELO</v>
      </c>
      <c r="E61" s="21" t="str">
        <f>IF(C61&lt;&gt;"",VLOOKUP($C61,'Elenco giocatori'!$B$2:$H$1308,4,FALSE),"")</f>
        <v>M/D</v>
      </c>
      <c r="F61" s="21">
        <f>IF(C61&lt;&gt;"",VLOOKUP($E61,'Elenco giocatori'!$J$2:$K$5,2,FALSE),"")</f>
        <v>15</v>
      </c>
      <c r="G61" s="22">
        <v>6</v>
      </c>
      <c r="H61" s="12">
        <v>834</v>
      </c>
      <c r="I61" s="22">
        <f t="shared" si="2"/>
        <v>924</v>
      </c>
      <c r="J61" s="23">
        <f t="shared" si="3"/>
        <v>154</v>
      </c>
    </row>
  </sheetData>
  <sheetProtection/>
  <mergeCells count="7">
    <mergeCell ref="A1:G3"/>
    <mergeCell ref="I1:J1"/>
    <mergeCell ref="I2:J2"/>
    <mergeCell ref="I3:J3"/>
    <mergeCell ref="A4:G5"/>
    <mergeCell ref="I4:J4"/>
    <mergeCell ref="I5:J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J61"/>
  <sheetViews>
    <sheetView zoomScalePageLayoutView="0" workbookViewId="0" topLeftCell="A10">
      <selection activeCell="H34" sqref="H34"/>
    </sheetView>
  </sheetViews>
  <sheetFormatPr defaultColWidth="9.140625" defaultRowHeight="15"/>
  <cols>
    <col min="1" max="1" width="5.57421875" style="0" bestFit="1" customWidth="1"/>
    <col min="2" max="2" width="28.8515625" style="0" bestFit="1" customWidth="1"/>
    <col min="4" max="4" width="26.7109375" style="0" bestFit="1" customWidth="1"/>
    <col min="8" max="8" width="11.8515625" style="0" customWidth="1"/>
  </cols>
  <sheetData>
    <row r="1" spans="1:10" ht="16.5" thickBot="1">
      <c r="A1" s="179" t="s">
        <v>2764</v>
      </c>
      <c r="B1" s="180"/>
      <c r="C1" s="180"/>
      <c r="D1" s="180"/>
      <c r="E1" s="180"/>
      <c r="F1" s="180"/>
      <c r="G1" s="181"/>
      <c r="H1" s="13" t="s">
        <v>2765</v>
      </c>
      <c r="I1" s="185" t="s">
        <v>2766</v>
      </c>
      <c r="J1" s="186"/>
    </row>
    <row r="2" spans="1:10" ht="16.5" thickBot="1">
      <c r="A2" s="182"/>
      <c r="B2" s="183"/>
      <c r="C2" s="183"/>
      <c r="D2" s="183"/>
      <c r="E2" s="183"/>
      <c r="F2" s="183"/>
      <c r="G2" s="184"/>
      <c r="H2" s="13" t="s">
        <v>2767</v>
      </c>
      <c r="I2" s="187">
        <v>41579</v>
      </c>
      <c r="J2" s="188"/>
    </row>
    <row r="3" spans="1:10" ht="16.5" thickBot="1">
      <c r="A3" s="182"/>
      <c r="B3" s="183"/>
      <c r="C3" s="183"/>
      <c r="D3" s="183"/>
      <c r="E3" s="183"/>
      <c r="F3" s="183"/>
      <c r="G3" s="184"/>
      <c r="H3" s="13" t="s">
        <v>2768</v>
      </c>
      <c r="I3" s="187">
        <v>41581</v>
      </c>
      <c r="J3" s="188"/>
    </row>
    <row r="4" spans="1:10" ht="16.5" thickBot="1">
      <c r="A4" s="189" t="s">
        <v>2794</v>
      </c>
      <c r="B4" s="190"/>
      <c r="C4" s="190"/>
      <c r="D4" s="190"/>
      <c r="E4" s="190"/>
      <c r="F4" s="190"/>
      <c r="G4" s="191"/>
      <c r="H4" s="13" t="s">
        <v>2769</v>
      </c>
      <c r="I4" s="185" t="s">
        <v>2811</v>
      </c>
      <c r="J4" s="195"/>
    </row>
    <row r="5" spans="1:10" ht="16.5" thickBot="1">
      <c r="A5" s="192"/>
      <c r="B5" s="193"/>
      <c r="C5" s="193"/>
      <c r="D5" s="193"/>
      <c r="E5" s="193"/>
      <c r="F5" s="193"/>
      <c r="G5" s="194"/>
      <c r="H5" s="13" t="s">
        <v>2770</v>
      </c>
      <c r="I5" s="196" t="s">
        <v>2771</v>
      </c>
      <c r="J5" s="197"/>
    </row>
    <row r="6" spans="1:10" ht="15">
      <c r="A6" s="14" t="s">
        <v>2772</v>
      </c>
      <c r="B6" s="14" t="s">
        <v>2773</v>
      </c>
      <c r="C6" s="14" t="s">
        <v>2774</v>
      </c>
      <c r="D6" s="14" t="s">
        <v>2775</v>
      </c>
      <c r="E6" s="15" t="s">
        <v>2776</v>
      </c>
      <c r="F6" s="15" t="s">
        <v>2777</v>
      </c>
      <c r="G6" s="16" t="s">
        <v>2778</v>
      </c>
      <c r="H6" s="17" t="s">
        <v>2779</v>
      </c>
      <c r="I6" s="17" t="s">
        <v>2780</v>
      </c>
      <c r="J6" s="18" t="s">
        <v>2781</v>
      </c>
    </row>
    <row r="7" spans="1:10" ht="15.75">
      <c r="A7" s="19">
        <v>1</v>
      </c>
      <c r="B7" s="43" t="str">
        <f>IF(C7&lt;&gt;"",VLOOKUP($C7,'Elenco giocatori'!$B$2:$H$1308,3,FALSE),"")</f>
        <v>A.S. Olympia</v>
      </c>
      <c r="C7" s="44" t="s">
        <v>1842</v>
      </c>
      <c r="D7" s="43" t="str">
        <f>IF(C7&lt;&gt;"",VLOOKUP($C7,'Elenco giocatori'!$B$2:$H$1308,2,FALSE),"")</f>
        <v>PALLESCHI DAVIDE</v>
      </c>
      <c r="E7" s="44" t="str">
        <f>IF(C7&lt;&gt;"",VLOOKUP($C7,'Elenco giocatori'!$B$2:$H$1308,4,FALSE),"")</f>
        <v>M/A</v>
      </c>
      <c r="F7" s="44">
        <f>IF(C7&lt;&gt;"",VLOOKUP($E7,'Elenco giocatori'!$J$2:$K$5,2,FALSE),"")</f>
        <v>0</v>
      </c>
      <c r="G7" s="22">
        <v>6</v>
      </c>
      <c r="H7" s="24">
        <v>1387</v>
      </c>
      <c r="I7" s="22">
        <f aca="true" t="shared" si="0" ref="I7:I38">IF(F7&lt;&gt;"",H7+F7*G7,"")</f>
        <v>1387</v>
      </c>
      <c r="J7" s="23">
        <f aca="true" t="shared" si="1" ref="J7:J38">IF(F7&lt;&gt;"",I7/G7,"")</f>
        <v>231.16666666666666</v>
      </c>
    </row>
    <row r="8" spans="1:10" ht="15.75">
      <c r="A8" s="19">
        <v>2</v>
      </c>
      <c r="B8" s="43" t="str">
        <f>IF(C8&lt;&gt;"",VLOOKUP($C8,'Elenco giocatori'!$B$2:$H$1308,3,FALSE),"")</f>
        <v>A.S. Active Bowling</v>
      </c>
      <c r="C8" s="44" t="s">
        <v>2112</v>
      </c>
      <c r="D8" s="43" t="str">
        <f>IF(C8&lt;&gt;"",VLOOKUP($C8,'Elenco giocatori'!$B$2:$H$1308,2,FALSE),"")</f>
        <v>MARCHETTI GILBERTO</v>
      </c>
      <c r="E8" s="44" t="str">
        <f>IF(C8&lt;&gt;"",VLOOKUP($C8,'Elenco giocatori'!$B$2:$H$1308,4,FALSE),"")</f>
        <v>M/B</v>
      </c>
      <c r="F8" s="44">
        <f>IF(C8&lt;&gt;"",VLOOKUP($E8,'Elenco giocatori'!$J$2:$K$5,2,FALSE),"")</f>
        <v>5</v>
      </c>
      <c r="G8" s="22">
        <v>6</v>
      </c>
      <c r="H8" s="24">
        <v>1287</v>
      </c>
      <c r="I8" s="22">
        <f t="shared" si="0"/>
        <v>1317</v>
      </c>
      <c r="J8" s="23">
        <f t="shared" si="1"/>
        <v>219.5</v>
      </c>
    </row>
    <row r="9" spans="1:10" ht="15.75">
      <c r="A9" s="25">
        <v>3</v>
      </c>
      <c r="B9" s="43" t="str">
        <f>IF(C9&lt;&gt;"",VLOOKUP($C9,'Elenco giocatori'!$B$2:$H$1308,3,FALSE),"")</f>
        <v>A.S. B.C. Quirinale</v>
      </c>
      <c r="C9" s="44" t="s">
        <v>1712</v>
      </c>
      <c r="D9" s="43" t="str">
        <f>IF(C9&lt;&gt;"",VLOOKUP($C9,'Elenco giocatori'!$B$2:$H$1308,2,FALSE),"")</f>
        <v>MORACCI CARLO</v>
      </c>
      <c r="E9" s="44" t="str">
        <f>IF(C9&lt;&gt;"",VLOOKUP($C9,'Elenco giocatori'!$B$2:$H$1308,4,FALSE),"")</f>
        <v>M/B</v>
      </c>
      <c r="F9" s="44">
        <f>IF(C9&lt;&gt;"",VLOOKUP($E9,'Elenco giocatori'!$J$2:$K$5,2,FALSE),"")</f>
        <v>5</v>
      </c>
      <c r="G9" s="22">
        <v>6</v>
      </c>
      <c r="H9" s="24">
        <v>1275</v>
      </c>
      <c r="I9" s="22">
        <f t="shared" si="0"/>
        <v>1305</v>
      </c>
      <c r="J9" s="23">
        <f t="shared" si="1"/>
        <v>217.5</v>
      </c>
    </row>
    <row r="10" spans="1:10" ht="15.75">
      <c r="A10" s="19">
        <v>4</v>
      </c>
      <c r="B10" s="43" t="str">
        <f>IF(C10&lt;&gt;"",VLOOKUP($C10,'Elenco giocatori'!$B$2:$H$1308,3,FALSE),"")</f>
        <v>A.S. Active Bowling</v>
      </c>
      <c r="C10" s="44" t="s">
        <v>1797</v>
      </c>
      <c r="D10" s="43" t="str">
        <f>IF(C10&lt;&gt;"",VLOOKUP($C10,'Elenco giocatori'!$B$2:$H$1308,2,FALSE),"")</f>
        <v>BOLZONI LUCIANO</v>
      </c>
      <c r="E10" s="44" t="str">
        <f>IF(C10&lt;&gt;"",VLOOKUP($C10,'Elenco giocatori'!$B$2:$H$1308,4,FALSE),"")</f>
        <v>M/A</v>
      </c>
      <c r="F10" s="44">
        <f>IF(C10&lt;&gt;"",VLOOKUP($E10,'Elenco giocatori'!$J$2:$K$5,2,FALSE),"")</f>
        <v>0</v>
      </c>
      <c r="G10" s="22">
        <v>6</v>
      </c>
      <c r="H10" s="24">
        <v>1291</v>
      </c>
      <c r="I10" s="22">
        <f t="shared" si="0"/>
        <v>1291</v>
      </c>
      <c r="J10" s="23">
        <f t="shared" si="1"/>
        <v>215.16666666666666</v>
      </c>
    </row>
    <row r="11" spans="1:10" ht="15.75">
      <c r="A11" s="19">
        <v>5</v>
      </c>
      <c r="B11" s="43" t="str">
        <f>IF(C11&lt;&gt;"",VLOOKUP($C11,'Elenco giocatori'!$B$2:$H$1308,3,FALSE),"")</f>
        <v>A.S.D. Tevere Power Zone</v>
      </c>
      <c r="C11" s="44" t="s">
        <v>1996</v>
      </c>
      <c r="D11" s="43" t="str">
        <f>IF(C11&lt;&gt;"",VLOOKUP($C11,'Elenco giocatori'!$B$2:$H$1308,2,FALSE),"")</f>
        <v>SATTANINO ALESSANDRO CANESSA</v>
      </c>
      <c r="E11" s="44" t="str">
        <f>IF(C11&lt;&gt;"",VLOOKUP($C11,'Elenco giocatori'!$B$2:$H$1308,4,FALSE),"")</f>
        <v>M/C</v>
      </c>
      <c r="F11" s="44">
        <f>IF(C11&lt;&gt;"",VLOOKUP($E11,'Elenco giocatori'!$J$2:$K$5,2,FALSE),"")</f>
        <v>10</v>
      </c>
      <c r="G11" s="22">
        <v>6</v>
      </c>
      <c r="H11" s="24">
        <v>1196</v>
      </c>
      <c r="I11" s="22">
        <f t="shared" si="0"/>
        <v>1256</v>
      </c>
      <c r="J11" s="23">
        <f t="shared" si="1"/>
        <v>209.33333333333334</v>
      </c>
    </row>
    <row r="12" spans="1:10" ht="15.75">
      <c r="A12" s="19">
        <v>6</v>
      </c>
      <c r="B12" s="43" t="str">
        <f>IF(C12&lt;&gt;"",VLOOKUP($C12,'Elenco giocatori'!$B$2:$H$1308,3,FALSE),"")</f>
        <v>A.S. Cobra Bowling 1963 Mi</v>
      </c>
      <c r="C12" s="44" t="s">
        <v>1480</v>
      </c>
      <c r="D12" s="43" t="str">
        <f>IF(C12&lt;&gt;"",VLOOKUP($C12,'Elenco giocatori'!$B$2:$H$1308,2,FALSE),"")</f>
        <v>DI GREGORIO SERGIO</v>
      </c>
      <c r="E12" s="44" t="str">
        <f>IF(C12&lt;&gt;"",VLOOKUP($C12,'Elenco giocatori'!$B$2:$H$1308,4,FALSE),"")</f>
        <v>M/B</v>
      </c>
      <c r="F12" s="44">
        <f>IF(C12&lt;&gt;"",VLOOKUP($E12,'Elenco giocatori'!$J$2:$K$5,2,FALSE),"")</f>
        <v>5</v>
      </c>
      <c r="G12" s="22">
        <v>6</v>
      </c>
      <c r="H12" s="147">
        <v>1220</v>
      </c>
      <c r="I12" s="22">
        <f t="shared" si="0"/>
        <v>1250</v>
      </c>
      <c r="J12" s="23">
        <f t="shared" si="1"/>
        <v>208.33333333333334</v>
      </c>
    </row>
    <row r="13" spans="1:10" ht="15.75">
      <c r="A13" s="27">
        <v>7</v>
      </c>
      <c r="B13" s="45" t="str">
        <f>IF(C13&lt;&gt;"",VLOOKUP($C13,'Elenco giocatori'!$B$2:$H$1308,3,FALSE),"")</f>
        <v>Galeone</v>
      </c>
      <c r="C13" s="46" t="s">
        <v>1510</v>
      </c>
      <c r="D13" s="45" t="str">
        <f>IF(C13&lt;&gt;"",VLOOKUP($C13,'Elenco giocatori'!$B$2:$H$1308,2,FALSE),"")</f>
        <v>GALLETTI GIOVANNI</v>
      </c>
      <c r="E13" s="46" t="str">
        <f>IF(C13&lt;&gt;"",VLOOKUP($C13,'Elenco giocatori'!$B$2:$H$1308,4,FALSE),"")</f>
        <v>M/A</v>
      </c>
      <c r="F13" s="46">
        <f>IF(C13&lt;&gt;"",VLOOKUP($E13,'Elenco giocatori'!$J$2:$K$5,2,FALSE),"")</f>
        <v>0</v>
      </c>
      <c r="G13" s="22">
        <v>6</v>
      </c>
      <c r="H13" s="31">
        <v>1228</v>
      </c>
      <c r="I13" s="30">
        <f t="shared" si="0"/>
        <v>1228</v>
      </c>
      <c r="J13" s="32">
        <f t="shared" si="1"/>
        <v>204.66666666666666</v>
      </c>
    </row>
    <row r="14" spans="1:10" ht="15.75">
      <c r="A14" s="19">
        <v>8</v>
      </c>
      <c r="B14" s="45" t="str">
        <f>IF(C14&lt;&gt;"",VLOOKUP($C14,'Elenco giocatori'!$B$2:$H$1308,3,FALSE),"")</f>
        <v>A.S. Cobra Bowling 1963 Mi</v>
      </c>
      <c r="C14" s="46" t="s">
        <v>1548</v>
      </c>
      <c r="D14" s="45" t="str">
        <f>IF(C14&lt;&gt;"",VLOOKUP($C14,'Elenco giocatori'!$B$2:$H$1308,2,FALSE),"")</f>
        <v>PROVENZI SANTO</v>
      </c>
      <c r="E14" s="46" t="str">
        <f>IF(C14&lt;&gt;"",VLOOKUP($C14,'Elenco giocatori'!$B$2:$H$1308,4,FALSE),"")</f>
        <v>M/A</v>
      </c>
      <c r="F14" s="46">
        <f>IF(C14&lt;&gt;"",VLOOKUP($E14,'Elenco giocatori'!$J$2:$K$5,2,FALSE),"")</f>
        <v>0</v>
      </c>
      <c r="G14" s="22">
        <v>6</v>
      </c>
      <c r="H14" s="148">
        <v>1227</v>
      </c>
      <c r="I14" s="30">
        <f t="shared" si="0"/>
        <v>1227</v>
      </c>
      <c r="J14" s="32">
        <f t="shared" si="1"/>
        <v>204.5</v>
      </c>
    </row>
    <row r="15" spans="1:10" ht="15.75">
      <c r="A15" s="19">
        <v>9</v>
      </c>
      <c r="B15" s="45" t="str">
        <f>IF(C15&lt;&gt;"",VLOOKUP($C15,'Elenco giocatori'!$B$2:$H$1308,3,FALSE),"")</f>
        <v>A.S. B.C. Scorpion Milano</v>
      </c>
      <c r="C15" s="46" t="s">
        <v>2090</v>
      </c>
      <c r="D15" s="45" t="str">
        <f>IF(C15&lt;&gt;"",VLOOKUP($C15,'Elenco giocatori'!$B$2:$H$1308,2,FALSE),"")</f>
        <v>DE PICCOLI GRAZIANO</v>
      </c>
      <c r="E15" s="46" t="str">
        <f>IF(C15&lt;&gt;"",VLOOKUP($C15,'Elenco giocatori'!$B$2:$H$1308,4,FALSE),"")</f>
        <v>M/B</v>
      </c>
      <c r="F15" s="46">
        <f>IF(C15&lt;&gt;"",VLOOKUP($E15,'Elenco giocatori'!$J$2:$K$5,2,FALSE),"")</f>
        <v>5</v>
      </c>
      <c r="G15" s="22">
        <v>6</v>
      </c>
      <c r="H15" s="148">
        <v>1194</v>
      </c>
      <c r="I15" s="30">
        <f t="shared" si="0"/>
        <v>1224</v>
      </c>
      <c r="J15" s="32">
        <f t="shared" si="1"/>
        <v>204</v>
      </c>
    </row>
    <row r="16" spans="1:10" ht="15.75">
      <c r="A16" s="27">
        <v>10</v>
      </c>
      <c r="B16" s="45" t="str">
        <f>IF(C16&lt;&gt;"",VLOOKUP($C16,'Elenco giocatori'!$B$2:$H$1308,3,FALSE),"")</f>
        <v>A.S.B. Tricolore</v>
      </c>
      <c r="C16" s="46" t="s">
        <v>1524</v>
      </c>
      <c r="D16" s="45" t="str">
        <f>IF(C16&lt;&gt;"",VLOOKUP($C16,'Elenco giocatori'!$B$2:$H$1308,2,FALSE),"")</f>
        <v>MUSSINI DINO</v>
      </c>
      <c r="E16" s="46" t="str">
        <f>IF(C16&lt;&gt;"",VLOOKUP($C16,'Elenco giocatori'!$B$2:$H$1308,4,FALSE),"")</f>
        <v>M/C</v>
      </c>
      <c r="F16" s="46">
        <f>IF(C16&lt;&gt;"",VLOOKUP($E16,'Elenco giocatori'!$J$2:$K$5,2,FALSE),"")</f>
        <v>10</v>
      </c>
      <c r="G16" s="22">
        <v>6</v>
      </c>
      <c r="H16" s="31">
        <v>1163</v>
      </c>
      <c r="I16" s="30">
        <f t="shared" si="0"/>
        <v>1223</v>
      </c>
      <c r="J16" s="32">
        <f t="shared" si="1"/>
        <v>203.83333333333334</v>
      </c>
    </row>
    <row r="17" spans="1:10" ht="15.75">
      <c r="A17" s="19">
        <v>11</v>
      </c>
      <c r="B17" s="45" t="str">
        <f>IF(C17&lt;&gt;"",VLOOKUP($C17,'Elenco giocatori'!$B$2:$H$1308,3,FALSE),"")</f>
        <v>A.S. Amici Del King</v>
      </c>
      <c r="C17" s="46" t="s">
        <v>2020</v>
      </c>
      <c r="D17" s="45" t="str">
        <f>IF(C17&lt;&gt;"",VLOOKUP($C17,'Elenco giocatori'!$B$2:$H$1308,2,FALSE),"")</f>
        <v>CHIALE MICHELANGELO</v>
      </c>
      <c r="E17" s="46" t="str">
        <f>IF(C17&lt;&gt;"",VLOOKUP($C17,'Elenco giocatori'!$B$2:$H$1308,4,FALSE),"")</f>
        <v>M/C</v>
      </c>
      <c r="F17" s="46">
        <f>IF(C17&lt;&gt;"",VLOOKUP($E17,'Elenco giocatori'!$J$2:$K$5,2,FALSE),"")</f>
        <v>10</v>
      </c>
      <c r="G17" s="22">
        <v>6</v>
      </c>
      <c r="H17" s="31">
        <v>1163</v>
      </c>
      <c r="I17" s="30">
        <f t="shared" si="0"/>
        <v>1223</v>
      </c>
      <c r="J17" s="32">
        <f t="shared" si="1"/>
        <v>203.83333333333334</v>
      </c>
    </row>
    <row r="18" spans="1:10" ht="15.75">
      <c r="A18" s="19">
        <v>12</v>
      </c>
      <c r="B18" s="45" t="str">
        <f>IF(C18&lt;&gt;"",VLOOKUP($C18,'Elenco giocatori'!$B$2:$H$1308,3,FALSE),"")</f>
        <v>A.S. Cobra Bowling 1963 Mi</v>
      </c>
      <c r="C18" s="46" t="s">
        <v>1453</v>
      </c>
      <c r="D18" s="45" t="str">
        <f>IF(C18&lt;&gt;"",VLOOKUP($C18,'Elenco giocatori'!$B$2:$H$1308,2,FALSE),"")</f>
        <v>TISO MAURIZIO</v>
      </c>
      <c r="E18" s="46" t="str">
        <f>IF(C18&lt;&gt;"",VLOOKUP($C18,'Elenco giocatori'!$B$2:$H$1308,4,FALSE),"")</f>
        <v>M/B</v>
      </c>
      <c r="F18" s="46">
        <f>IF(C18&lt;&gt;"",VLOOKUP($E18,'Elenco giocatori'!$J$2:$K$5,2,FALSE),"")</f>
        <v>5</v>
      </c>
      <c r="G18" s="22">
        <v>6</v>
      </c>
      <c r="H18" s="31">
        <v>1184</v>
      </c>
      <c r="I18" s="30">
        <f t="shared" si="0"/>
        <v>1214</v>
      </c>
      <c r="J18" s="32">
        <f t="shared" si="1"/>
        <v>202.33333333333334</v>
      </c>
    </row>
    <row r="19" spans="1:10" ht="15.75">
      <c r="A19" s="27">
        <v>13</v>
      </c>
      <c r="B19" s="45" t="str">
        <f>IF(C19&lt;&gt;"",VLOOKUP($C19,'Elenco giocatori'!$B$2:$H$1308,3,FALSE),"")</f>
        <v>A.S. Le Prive'</v>
      </c>
      <c r="C19" s="46" t="s">
        <v>2128</v>
      </c>
      <c r="D19" s="45" t="str">
        <f>IF(C19&lt;&gt;"",VLOOKUP($C19,'Elenco giocatori'!$B$2:$H$1308,2,FALSE),"")</f>
        <v>FARINA SAVERIO</v>
      </c>
      <c r="E19" s="46" t="str">
        <f>IF(C19&lt;&gt;"",VLOOKUP($C19,'Elenco giocatori'!$B$2:$H$1308,4,FALSE),"")</f>
        <v>M/B</v>
      </c>
      <c r="F19" s="46">
        <f>IF(C19&lt;&gt;"",VLOOKUP($E19,'Elenco giocatori'!$J$2:$K$5,2,FALSE),"")</f>
        <v>5</v>
      </c>
      <c r="G19" s="22">
        <v>6</v>
      </c>
      <c r="H19" s="31">
        <v>1181</v>
      </c>
      <c r="I19" s="30">
        <f t="shared" si="0"/>
        <v>1211</v>
      </c>
      <c r="J19" s="32">
        <f t="shared" si="1"/>
        <v>201.83333333333334</v>
      </c>
    </row>
    <row r="20" spans="1:10" ht="15.75">
      <c r="A20" s="19">
        <v>14</v>
      </c>
      <c r="B20" s="45" t="str">
        <f>IF(C20&lt;&gt;"",VLOOKUP($C20,'Elenco giocatori'!$B$2:$H$1308,3,FALSE),"")</f>
        <v>Asb Miramar</v>
      </c>
      <c r="C20" s="46" t="s">
        <v>1425</v>
      </c>
      <c r="D20" s="45" t="str">
        <f>IF(C20&lt;&gt;"",VLOOKUP($C20,'Elenco giocatori'!$B$2:$H$1308,2,FALSE),"")</f>
        <v>BACCHETTA MAURIZIO</v>
      </c>
      <c r="E20" s="46" t="str">
        <f>IF(C20&lt;&gt;"",VLOOKUP($C20,'Elenco giocatori'!$B$2:$H$1308,4,FALSE),"")</f>
        <v>M/A</v>
      </c>
      <c r="F20" s="46">
        <f>IF(C20&lt;&gt;"",VLOOKUP($E20,'Elenco giocatori'!$J$2:$K$5,2,FALSE),"")</f>
        <v>0</v>
      </c>
      <c r="G20" s="22">
        <v>6</v>
      </c>
      <c r="H20" s="31">
        <v>1198</v>
      </c>
      <c r="I20" s="30">
        <f t="shared" si="0"/>
        <v>1198</v>
      </c>
      <c r="J20" s="32">
        <f t="shared" si="1"/>
        <v>199.66666666666666</v>
      </c>
    </row>
    <row r="21" spans="1:10" ht="15.75">
      <c r="A21" s="19">
        <v>15</v>
      </c>
      <c r="B21" s="45" t="str">
        <f>IF(C21&lt;&gt;"",VLOOKUP($C21,'Elenco giocatori'!$B$2:$H$1308,3,FALSE),"")</f>
        <v>A.S. 2001</v>
      </c>
      <c r="C21" s="46" t="s">
        <v>1749</v>
      </c>
      <c r="D21" s="45" t="str">
        <f>IF(C21&lt;&gt;"",VLOOKUP($C21,'Elenco giocatori'!$B$2:$H$1308,2,FALSE),"")</f>
        <v>CATANI DANILO</v>
      </c>
      <c r="E21" s="46" t="str">
        <f>IF(C21&lt;&gt;"",VLOOKUP($C21,'Elenco giocatori'!$B$2:$H$1308,4,FALSE),"")</f>
        <v>M/A</v>
      </c>
      <c r="F21" s="46">
        <f>IF(C21&lt;&gt;"",VLOOKUP($E21,'Elenco giocatori'!$J$2:$K$5,2,FALSE),"")</f>
        <v>0</v>
      </c>
      <c r="G21" s="22">
        <v>6</v>
      </c>
      <c r="H21" s="31">
        <v>1192</v>
      </c>
      <c r="I21" s="30">
        <f t="shared" si="0"/>
        <v>1192</v>
      </c>
      <c r="J21" s="32">
        <f t="shared" si="1"/>
        <v>198.66666666666666</v>
      </c>
    </row>
    <row r="22" spans="1:10" ht="15.75">
      <c r="A22" s="27">
        <v>16</v>
      </c>
      <c r="B22" s="45" t="str">
        <f>IF(C22&lt;&gt;"",VLOOKUP($C22,'Elenco giocatori'!$B$2:$H$1308,3,FALSE),"")</f>
        <v>Blue Team Roma</v>
      </c>
      <c r="C22" s="46" t="s">
        <v>1594</v>
      </c>
      <c r="D22" s="45" t="str">
        <f>IF(C22&lt;&gt;"",VLOOKUP($C22,'Elenco giocatori'!$B$2:$H$1308,2,FALSE),"")</f>
        <v>SCIASCIA GIUSEPPE</v>
      </c>
      <c r="E22" s="46" t="str">
        <f>IF(C22&lt;&gt;"",VLOOKUP($C22,'Elenco giocatori'!$B$2:$H$1308,4,FALSE),"")</f>
        <v>M/A</v>
      </c>
      <c r="F22" s="46">
        <f>IF(C22&lt;&gt;"",VLOOKUP($E22,'Elenco giocatori'!$J$2:$K$5,2,FALSE),"")</f>
        <v>0</v>
      </c>
      <c r="G22" s="22">
        <v>6</v>
      </c>
      <c r="H22" s="31">
        <v>1190</v>
      </c>
      <c r="I22" s="30">
        <f t="shared" si="0"/>
        <v>1190</v>
      </c>
      <c r="J22" s="32">
        <f t="shared" si="1"/>
        <v>198.33333333333334</v>
      </c>
    </row>
    <row r="23" spans="1:10" ht="15.75">
      <c r="A23" s="19">
        <v>17</v>
      </c>
      <c r="B23" s="45" t="str">
        <f>IF(C23&lt;&gt;"",VLOOKUP($C23,'Elenco giocatori'!$B$2:$H$1308,3,FALSE),"")</f>
        <v>B.C. Game City</v>
      </c>
      <c r="C23" s="46" t="s">
        <v>1902</v>
      </c>
      <c r="D23" s="45" t="str">
        <f>IF(C23&lt;&gt;"",VLOOKUP($C23,'Elenco giocatori'!$B$2:$H$1308,2,FALSE),"")</f>
        <v>MARCHIORI GIANNI</v>
      </c>
      <c r="E23" s="46" t="str">
        <f>IF(C23&lt;&gt;"",VLOOKUP($C23,'Elenco giocatori'!$B$2:$H$1308,4,FALSE),"")</f>
        <v>M/B</v>
      </c>
      <c r="F23" s="46">
        <f>IF(C23&lt;&gt;"",VLOOKUP($E23,'Elenco giocatori'!$J$2:$K$5,2,FALSE),"")</f>
        <v>5</v>
      </c>
      <c r="G23" s="22">
        <v>6</v>
      </c>
      <c r="H23" s="148">
        <v>1157</v>
      </c>
      <c r="I23" s="30">
        <f t="shared" si="0"/>
        <v>1187</v>
      </c>
      <c r="J23" s="32">
        <f t="shared" si="1"/>
        <v>197.83333333333334</v>
      </c>
    </row>
    <row r="24" spans="1:10" ht="15.75">
      <c r="A24" s="19">
        <v>18</v>
      </c>
      <c r="B24" s="45" t="str">
        <f>IF(C24&lt;&gt;"",VLOOKUP($C24,'Elenco giocatori'!$B$2:$H$1308,3,FALSE),"")</f>
        <v>A.S. B.C. Quirinale</v>
      </c>
      <c r="C24" s="46" t="s">
        <v>1610</v>
      </c>
      <c r="D24" s="45" t="str">
        <f>IF(C24&lt;&gt;"",VLOOKUP($C24,'Elenco giocatori'!$B$2:$H$1308,2,FALSE),"")</f>
        <v>CUTINI CALISTI CLAUDIO</v>
      </c>
      <c r="E24" s="46" t="str">
        <f>IF(C24&lt;&gt;"",VLOOKUP($C24,'Elenco giocatori'!$B$2:$H$1308,4,FALSE),"")</f>
        <v>M/B</v>
      </c>
      <c r="F24" s="46">
        <f>IF(C24&lt;&gt;"",VLOOKUP($E24,'Elenco giocatori'!$J$2:$K$5,2,FALSE),"")</f>
        <v>5</v>
      </c>
      <c r="G24" s="22">
        <v>6</v>
      </c>
      <c r="H24" s="31">
        <v>1142</v>
      </c>
      <c r="I24" s="30">
        <f t="shared" si="0"/>
        <v>1172</v>
      </c>
      <c r="J24" s="32">
        <f t="shared" si="1"/>
        <v>195.33333333333334</v>
      </c>
    </row>
    <row r="25" spans="1:10" ht="15.75">
      <c r="A25" s="27">
        <v>19</v>
      </c>
      <c r="B25" s="45" t="str">
        <f>IF(C25&lt;&gt;"",VLOOKUP($C25,'Elenco giocatori'!$B$2:$H$1308,3,FALSE),"")</f>
        <v>Mistral Napoli</v>
      </c>
      <c r="C25" s="46" t="s">
        <v>1666</v>
      </c>
      <c r="D25" s="45" t="str">
        <f>IF(C25&lt;&gt;"",VLOOKUP($C25,'Elenco giocatori'!$B$2:$H$1308,2,FALSE),"")</f>
        <v>ANACLERIA FRANCESCO</v>
      </c>
      <c r="E25" s="46" t="str">
        <f>IF(C25&lt;&gt;"",VLOOKUP($C25,'Elenco giocatori'!$B$2:$H$1308,4,FALSE),"")</f>
        <v>M/B</v>
      </c>
      <c r="F25" s="46">
        <f>IF(C25&lt;&gt;"",VLOOKUP($E25,'Elenco giocatori'!$J$2:$K$5,2,FALSE),"")</f>
        <v>5</v>
      </c>
      <c r="G25" s="22">
        <v>6</v>
      </c>
      <c r="H25" s="31">
        <v>1141</v>
      </c>
      <c r="I25" s="30">
        <f t="shared" si="0"/>
        <v>1171</v>
      </c>
      <c r="J25" s="32">
        <f t="shared" si="1"/>
        <v>195.16666666666666</v>
      </c>
    </row>
    <row r="26" spans="1:10" ht="15.75">
      <c r="A26" s="19">
        <v>20</v>
      </c>
      <c r="B26" s="45" t="str">
        <f>IF(C26&lt;&gt;"",VLOOKUP($C26,'Elenco giocatori'!$B$2:$H$1308,3,FALSE),"")</f>
        <v>Nuovo Mondo</v>
      </c>
      <c r="C26" s="46" t="s">
        <v>2298</v>
      </c>
      <c r="D26" s="45" t="str">
        <f>IF(C26&lt;&gt;"",VLOOKUP($C26,'Elenco giocatori'!$B$2:$H$1308,2,FALSE),"")</f>
        <v>FELLETTI RENZO</v>
      </c>
      <c r="E26" s="46" t="str">
        <f>IF(C26&lt;&gt;"",VLOOKUP($C26,'Elenco giocatori'!$B$2:$H$1308,4,FALSE),"")</f>
        <v>M/A</v>
      </c>
      <c r="F26" s="46">
        <f>IF(C26&lt;&gt;"",VLOOKUP($E26,'Elenco giocatori'!$J$2:$K$5,2,FALSE),"")</f>
        <v>0</v>
      </c>
      <c r="G26" s="22">
        <v>6</v>
      </c>
      <c r="H26" s="31">
        <v>1170</v>
      </c>
      <c r="I26" s="30">
        <f t="shared" si="0"/>
        <v>1170</v>
      </c>
      <c r="J26" s="32">
        <f t="shared" si="1"/>
        <v>195</v>
      </c>
    </row>
    <row r="27" spans="1:10" ht="15.75">
      <c r="A27" s="19">
        <v>21</v>
      </c>
      <c r="B27" s="45" t="str">
        <f>IF(C27&lt;&gt;"",VLOOKUP($C27,'Elenco giocatori'!$B$2:$H$1308,3,FALSE),"")</f>
        <v>A.S.D. Tevere Power Zone</v>
      </c>
      <c r="C27" s="46" t="s">
        <v>2058</v>
      </c>
      <c r="D27" s="45" t="str">
        <f>IF(C27&lt;&gt;"",VLOOKUP($C27,'Elenco giocatori'!$B$2:$H$1308,2,FALSE),"")</f>
        <v>TANZI ROBERTO</v>
      </c>
      <c r="E27" s="46" t="str">
        <f>IF(C27&lt;&gt;"",VLOOKUP($C27,'Elenco giocatori'!$B$2:$H$1308,4,FALSE),"")</f>
        <v>M/C</v>
      </c>
      <c r="F27" s="46">
        <f>IF(C27&lt;&gt;"",VLOOKUP($E27,'Elenco giocatori'!$J$2:$K$5,2,FALSE),"")</f>
        <v>10</v>
      </c>
      <c r="G27" s="22">
        <v>6</v>
      </c>
      <c r="H27" s="31">
        <v>1109</v>
      </c>
      <c r="I27" s="30">
        <f t="shared" si="0"/>
        <v>1169</v>
      </c>
      <c r="J27" s="32">
        <f t="shared" si="1"/>
        <v>194.83333333333334</v>
      </c>
    </row>
    <row r="28" spans="1:10" ht="15.75">
      <c r="A28" s="19">
        <v>22</v>
      </c>
      <c r="B28" s="45" t="str">
        <f>IF(C28&lt;&gt;"",VLOOKUP($C28,'Elenco giocatori'!$B$2:$H$1308,3,FALSE),"")</f>
        <v>Magia B.C.</v>
      </c>
      <c r="C28" s="46" t="s">
        <v>1486</v>
      </c>
      <c r="D28" s="45" t="str">
        <f>IF(C28&lt;&gt;"",VLOOKUP($C28,'Elenco giocatori'!$B$2:$H$1308,2,FALSE),"")</f>
        <v>GABRIELE DOMENICO</v>
      </c>
      <c r="E28" s="46" t="str">
        <f>IF(C28&lt;&gt;"",VLOOKUP($C28,'Elenco giocatori'!$B$2:$H$1308,4,FALSE),"")</f>
        <v>M/B</v>
      </c>
      <c r="F28" s="46">
        <f>IF(C28&lt;&gt;"",VLOOKUP($E28,'Elenco giocatori'!$J$2:$K$5,2,FALSE),"")</f>
        <v>5</v>
      </c>
      <c r="G28" s="22">
        <v>6</v>
      </c>
      <c r="H28" s="31">
        <v>1134</v>
      </c>
      <c r="I28" s="30">
        <f t="shared" si="0"/>
        <v>1164</v>
      </c>
      <c r="J28" s="32">
        <f t="shared" si="1"/>
        <v>194</v>
      </c>
    </row>
    <row r="29" spans="1:10" ht="15.75">
      <c r="A29" s="27">
        <v>23</v>
      </c>
      <c r="B29" s="45" t="str">
        <f>IF(C29&lt;&gt;"",VLOOKUP($C29,'Elenco giocatori'!$B$2:$H$1308,3,FALSE),"")</f>
        <v>A.S. 2000 Vicenza B.C.</v>
      </c>
      <c r="C29" s="46" t="s">
        <v>1466</v>
      </c>
      <c r="D29" s="45" t="str">
        <f>IF(C29&lt;&gt;"",VLOOKUP($C29,'Elenco giocatori'!$B$2:$H$1308,2,FALSE),"")</f>
        <v>FRACASSO DANIELE</v>
      </c>
      <c r="E29" s="46" t="str">
        <f>IF(C29&lt;&gt;"",VLOOKUP($C29,'Elenco giocatori'!$B$2:$H$1308,4,FALSE),"")</f>
        <v>M/A</v>
      </c>
      <c r="F29" s="46">
        <f>IF(C29&lt;&gt;"",VLOOKUP($E29,'Elenco giocatori'!$J$2:$K$5,2,FALSE),"")</f>
        <v>0</v>
      </c>
      <c r="G29" s="22">
        <v>6</v>
      </c>
      <c r="H29" s="31">
        <v>1164</v>
      </c>
      <c r="I29" s="30">
        <f t="shared" si="0"/>
        <v>1164</v>
      </c>
      <c r="J29" s="32">
        <f t="shared" si="1"/>
        <v>194</v>
      </c>
    </row>
    <row r="30" spans="1:10" ht="15.75">
      <c r="A30" s="19">
        <v>24</v>
      </c>
      <c r="B30" s="45" t="str">
        <f>IF(C30&lt;&gt;"",VLOOKUP($C30,'Elenco giocatori'!$B$2:$H$1308,3,FALSE),"")</f>
        <v>B.C. Salerno</v>
      </c>
      <c r="C30" s="46" t="s">
        <v>1850</v>
      </c>
      <c r="D30" s="45" t="str">
        <f>IF(C30&lt;&gt;"",VLOOKUP($C30,'Elenco giocatori'!$B$2:$H$1308,2,FALSE),"")</f>
        <v>CAMPANELLA FERDINANDO</v>
      </c>
      <c r="E30" s="46" t="str">
        <f>IF(C30&lt;&gt;"",VLOOKUP($C30,'Elenco giocatori'!$B$2:$H$1308,4,FALSE),"")</f>
        <v>M/B</v>
      </c>
      <c r="F30" s="46">
        <f>IF(C30&lt;&gt;"",VLOOKUP($E30,'Elenco giocatori'!$J$2:$K$5,2,FALSE),"")</f>
        <v>5</v>
      </c>
      <c r="G30" s="22">
        <v>6</v>
      </c>
      <c r="H30" s="31">
        <v>1130</v>
      </c>
      <c r="I30" s="30">
        <f t="shared" si="0"/>
        <v>1160</v>
      </c>
      <c r="J30" s="32">
        <f t="shared" si="1"/>
        <v>193.33333333333334</v>
      </c>
    </row>
    <row r="31" spans="1:10" ht="15.75">
      <c r="A31" s="27">
        <v>25</v>
      </c>
      <c r="B31" s="45" t="str">
        <f>IF(C31&lt;&gt;"",VLOOKUP($C31,'Elenco giocatori'!$B$2:$H$1308,3,FALSE),"")</f>
        <v>Mondial Bowling</v>
      </c>
      <c r="C31" s="46" t="s">
        <v>2155</v>
      </c>
      <c r="D31" s="45" t="str">
        <f>IF(C31&lt;&gt;"",VLOOKUP($C31,'Elenco giocatori'!$B$2:$H$1308,2,FALSE),"")</f>
        <v>SARAO GIORGIO</v>
      </c>
      <c r="E31" s="46" t="str">
        <f>IF(C31&lt;&gt;"",VLOOKUP($C31,'Elenco giocatori'!$B$2:$H$1308,4,FALSE),"")</f>
        <v>M/D</v>
      </c>
      <c r="F31" s="46">
        <f>IF(C31&lt;&gt;"",VLOOKUP($E31,'Elenco giocatori'!$J$2:$K$5,2,FALSE),"")</f>
        <v>15</v>
      </c>
      <c r="G31" s="22">
        <v>6</v>
      </c>
      <c r="H31" s="31">
        <v>1068</v>
      </c>
      <c r="I31" s="30">
        <f t="shared" si="0"/>
        <v>1158</v>
      </c>
      <c r="J31" s="32">
        <f t="shared" si="1"/>
        <v>193</v>
      </c>
    </row>
    <row r="32" spans="1:10" ht="15.75">
      <c r="A32" s="19">
        <v>26</v>
      </c>
      <c r="B32" s="45" t="str">
        <f>IF(C32&lt;&gt;"",VLOOKUP($C32,'Elenco giocatori'!$B$2:$H$1308,3,FALSE),"")</f>
        <v>A.S. All Star Team</v>
      </c>
      <c r="C32" s="46" t="s">
        <v>1538</v>
      </c>
      <c r="D32" s="45" t="str">
        <f>IF(C32&lt;&gt;"",VLOOKUP($C32,'Elenco giocatori'!$B$2:$H$1308,2,FALSE),"")</f>
        <v>GIROLDINI ENNIO</v>
      </c>
      <c r="E32" s="46" t="str">
        <f>IF(C32&lt;&gt;"",VLOOKUP($C32,'Elenco giocatori'!$B$2:$H$1308,4,FALSE),"")</f>
        <v>M/B</v>
      </c>
      <c r="F32" s="46">
        <f>IF(C32&lt;&gt;"",VLOOKUP($E32,'Elenco giocatori'!$J$2:$K$5,2,FALSE),"")</f>
        <v>5</v>
      </c>
      <c r="G32" s="22">
        <v>6</v>
      </c>
      <c r="H32" s="31">
        <v>1121</v>
      </c>
      <c r="I32" s="30">
        <f t="shared" si="0"/>
        <v>1151</v>
      </c>
      <c r="J32" s="32">
        <f t="shared" si="1"/>
        <v>191.83333333333334</v>
      </c>
    </row>
    <row r="33" spans="1:10" ht="15.75">
      <c r="A33" s="27">
        <v>27</v>
      </c>
      <c r="B33" s="45" t="str">
        <f>IF(C33&lt;&gt;"",VLOOKUP($C33,'Elenco giocatori'!$B$2:$H$1308,3,FALSE),"")</f>
        <v>La Setta Del Torchio</v>
      </c>
      <c r="C33" s="46" t="s">
        <v>2292</v>
      </c>
      <c r="D33" s="45" t="str">
        <f>IF(C33&lt;&gt;"",VLOOKUP($C33,'Elenco giocatori'!$B$2:$H$1308,2,FALSE),"")</f>
        <v>DE PRA' BRUNO</v>
      </c>
      <c r="E33" s="46" t="str">
        <f>IF(C33&lt;&gt;"",VLOOKUP($C33,'Elenco giocatori'!$B$2:$H$1308,4,FALSE),"")</f>
        <v>M/B</v>
      </c>
      <c r="F33" s="46">
        <f>IF(C33&lt;&gt;"",VLOOKUP($E33,'Elenco giocatori'!$J$2:$K$5,2,FALSE),"")</f>
        <v>5</v>
      </c>
      <c r="G33" s="22">
        <v>6</v>
      </c>
      <c r="H33" s="31">
        <v>1119</v>
      </c>
      <c r="I33" s="30">
        <f t="shared" si="0"/>
        <v>1149</v>
      </c>
      <c r="J33" s="32">
        <f t="shared" si="1"/>
        <v>191.5</v>
      </c>
    </row>
    <row r="34" spans="1:10" ht="15.75">
      <c r="A34" s="19">
        <v>28</v>
      </c>
      <c r="B34" s="45" t="str">
        <f>IF(C34&lt;&gt;"",VLOOKUP($C34,'Elenco giocatori'!$B$2:$H$1308,3,FALSE),"")</f>
        <v>A.S. B.C. Quirinale</v>
      </c>
      <c r="C34" s="46" t="s">
        <v>1984</v>
      </c>
      <c r="D34" s="45" t="str">
        <f>IF(C34&lt;&gt;"",VLOOKUP($C34,'Elenco giocatori'!$B$2:$H$1308,2,FALSE),"")</f>
        <v>SEBASTIANELLI MASSIMO</v>
      </c>
      <c r="E34" s="46" t="str">
        <f>IF(C34&lt;&gt;"",VLOOKUP($C34,'Elenco giocatori'!$B$2:$H$1308,4,FALSE),"")</f>
        <v>M/B</v>
      </c>
      <c r="F34" s="46">
        <f>IF(C34&lt;&gt;"",VLOOKUP($E34,'Elenco giocatori'!$J$2:$K$5,2,FALSE),"")</f>
        <v>5</v>
      </c>
      <c r="G34" s="22">
        <v>6</v>
      </c>
      <c r="H34" s="31">
        <v>1119</v>
      </c>
      <c r="I34" s="30">
        <f t="shared" si="0"/>
        <v>1149</v>
      </c>
      <c r="J34" s="32">
        <f t="shared" si="1"/>
        <v>191.5</v>
      </c>
    </row>
    <row r="35" spans="1:10" ht="15.75">
      <c r="A35" s="19">
        <v>29</v>
      </c>
      <c r="B35" s="45" t="str">
        <f>IF(C35&lt;&gt;"",VLOOKUP($C35,'Elenco giocatori'!$B$2:$H$1308,3,FALSE),"")</f>
        <v>Barium</v>
      </c>
      <c r="C35" s="46" t="s">
        <v>2008</v>
      </c>
      <c r="D35" s="45" t="str">
        <f>IF(C35&lt;&gt;"",VLOOKUP($C35,'Elenco giocatori'!$B$2:$H$1308,2,FALSE),"")</f>
        <v>VICENTI GIUSEPPE</v>
      </c>
      <c r="E35" s="46" t="str">
        <f>IF(C35&lt;&gt;"",VLOOKUP($C35,'Elenco giocatori'!$B$2:$H$1308,4,FALSE),"")</f>
        <v>M/C</v>
      </c>
      <c r="F35" s="46">
        <f>IF(C35&lt;&gt;"",VLOOKUP($E35,'Elenco giocatori'!$J$2:$K$5,2,FALSE),"")</f>
        <v>10</v>
      </c>
      <c r="G35" s="22">
        <v>6</v>
      </c>
      <c r="H35" s="31">
        <v>1087</v>
      </c>
      <c r="I35" s="30">
        <f t="shared" si="0"/>
        <v>1147</v>
      </c>
      <c r="J35" s="32">
        <f t="shared" si="1"/>
        <v>191.16666666666666</v>
      </c>
    </row>
    <row r="36" spans="1:10" ht="15.75">
      <c r="A36" s="27">
        <v>30</v>
      </c>
      <c r="B36" s="45" t="str">
        <f>IF(C36&lt;&gt;"",VLOOKUP($C36,'Elenco giocatori'!$B$2:$H$1308,3,FALSE),"")</f>
        <v>Blue Team Roma</v>
      </c>
      <c r="C36" s="46" t="s">
        <v>1775</v>
      </c>
      <c r="D36" s="45" t="str">
        <f>IF(C36&lt;&gt;"",VLOOKUP($C36,'Elenco giocatori'!$B$2:$H$1308,2,FALSE),"")</f>
        <v>BRANCHESI MASSIMO</v>
      </c>
      <c r="E36" s="46" t="str">
        <f>IF(C36&lt;&gt;"",VLOOKUP($C36,'Elenco giocatori'!$B$2:$H$1308,4,FALSE),"")</f>
        <v>M/A</v>
      </c>
      <c r="F36" s="46">
        <f>IF(C36&lt;&gt;"",VLOOKUP($E36,'Elenco giocatori'!$J$2:$K$5,2,FALSE),"")</f>
        <v>0</v>
      </c>
      <c r="G36" s="22">
        <v>6</v>
      </c>
      <c r="H36" s="31">
        <v>1145</v>
      </c>
      <c r="I36" s="30">
        <f t="shared" si="0"/>
        <v>1145</v>
      </c>
      <c r="J36" s="32">
        <f t="shared" si="1"/>
        <v>190.83333333333334</v>
      </c>
    </row>
    <row r="37" spans="1:10" ht="15.75">
      <c r="A37" s="19">
        <v>31</v>
      </c>
      <c r="B37" s="45" t="str">
        <f>IF(C37&lt;&gt;"",VLOOKUP($C37,'Elenco giocatori'!$B$2:$H$1308,3,FALSE),"")</f>
        <v>X - Centric</v>
      </c>
      <c r="C37" s="46" t="s">
        <v>1876</v>
      </c>
      <c r="D37" s="45" t="str">
        <f>IF(C37&lt;&gt;"",VLOOKUP($C37,'Elenco giocatori'!$B$2:$H$1308,2,FALSE),"")</f>
        <v>GIORGIONE ENRICO</v>
      </c>
      <c r="E37" s="46" t="str">
        <f>IF(C37&lt;&gt;"",VLOOKUP($C37,'Elenco giocatori'!$B$2:$H$1308,4,FALSE),"")</f>
        <v>M/C</v>
      </c>
      <c r="F37" s="46">
        <f>IF(C37&lt;&gt;"",VLOOKUP($E37,'Elenco giocatori'!$J$2:$K$5,2,FALSE),"")</f>
        <v>10</v>
      </c>
      <c r="G37" s="22">
        <v>6</v>
      </c>
      <c r="H37" s="31">
        <v>1085</v>
      </c>
      <c r="I37" s="30">
        <f t="shared" si="0"/>
        <v>1145</v>
      </c>
      <c r="J37" s="32">
        <f t="shared" si="1"/>
        <v>190.83333333333334</v>
      </c>
    </row>
    <row r="38" spans="1:10" ht="15.75">
      <c r="A38" s="19">
        <v>32</v>
      </c>
      <c r="B38" s="45" t="str">
        <f>IF(C38&lt;&gt;"",VLOOKUP($C38,'Elenco giocatori'!$B$2:$H$1308,3,FALSE),"")</f>
        <v>A.S.B. Thunder Team</v>
      </c>
      <c r="C38" s="46" t="s">
        <v>1494</v>
      </c>
      <c r="D38" s="45" t="str">
        <f>IF(C38&lt;&gt;"",VLOOKUP($C38,'Elenco giocatori'!$B$2:$H$1308,2,FALSE),"")</f>
        <v>ZANETTE LIDIANO</v>
      </c>
      <c r="E38" s="46" t="str">
        <f>IF(C38&lt;&gt;"",VLOOKUP($C38,'Elenco giocatori'!$B$2:$H$1308,4,FALSE),"")</f>
        <v>M/A</v>
      </c>
      <c r="F38" s="46">
        <f>IF(C38&lt;&gt;"",VLOOKUP($E38,'Elenco giocatori'!$J$2:$K$5,2,FALSE),"")</f>
        <v>0</v>
      </c>
      <c r="G38" s="22">
        <v>6</v>
      </c>
      <c r="H38" s="148">
        <v>1140</v>
      </c>
      <c r="I38" s="30">
        <f t="shared" si="0"/>
        <v>1140</v>
      </c>
      <c r="J38" s="32">
        <f t="shared" si="1"/>
        <v>190</v>
      </c>
    </row>
    <row r="39" spans="1:10" ht="15.75">
      <c r="A39" s="19">
        <v>33</v>
      </c>
      <c r="B39" s="45" t="str">
        <f>IF(C39&lt;&gt;"",VLOOKUP($C39,'Elenco giocatori'!$B$2:$H$1308,3,FALSE),"")</f>
        <v>Bowling Center Two Biella</v>
      </c>
      <c r="C39" s="46" t="s">
        <v>1731</v>
      </c>
      <c r="D39" s="45" t="str">
        <f>IF(C39&lt;&gt;"",VLOOKUP($C39,'Elenco giocatori'!$B$2:$H$1308,2,FALSE),"")</f>
        <v>DI LAUS ROBERTO</v>
      </c>
      <c r="E39" s="46" t="str">
        <f>IF(C39&lt;&gt;"",VLOOKUP($C39,'Elenco giocatori'!$B$2:$H$1308,4,FALSE),"")</f>
        <v>M/B</v>
      </c>
      <c r="F39" s="46">
        <f>IF(C39&lt;&gt;"",VLOOKUP($E39,'Elenco giocatori'!$J$2:$K$5,2,FALSE),"")</f>
        <v>5</v>
      </c>
      <c r="G39" s="22">
        <v>6</v>
      </c>
      <c r="H39" s="31">
        <v>1110</v>
      </c>
      <c r="I39" s="30">
        <f aca="true" t="shared" si="2" ref="I39:I61">IF(F39&lt;&gt;"",H39+F39*G39,"")</f>
        <v>1140</v>
      </c>
      <c r="J39" s="32">
        <f aca="true" t="shared" si="3" ref="J39:J61">IF(F39&lt;&gt;"",I39/G39,"")</f>
        <v>190</v>
      </c>
    </row>
    <row r="40" spans="1:10" ht="15.75">
      <c r="A40" s="27">
        <v>34</v>
      </c>
      <c r="B40" s="45" t="str">
        <f>IF(C40&lt;&gt;"",VLOOKUP($C40,'Elenco giocatori'!$B$2:$H$1308,3,FALSE),"")</f>
        <v>A.S. 2001</v>
      </c>
      <c r="C40" s="46" t="s">
        <v>2012</v>
      </c>
      <c r="D40" s="45" t="str">
        <f>IF(C40&lt;&gt;"",VLOOKUP($C40,'Elenco giocatori'!$B$2:$H$1308,2,FALSE),"")</f>
        <v>ZUCCONI CLAUDIO</v>
      </c>
      <c r="E40" s="46" t="str">
        <f>IF(C40&lt;&gt;"",VLOOKUP($C40,'Elenco giocatori'!$B$2:$H$1308,4,FALSE),"")</f>
        <v>M/B</v>
      </c>
      <c r="F40" s="46">
        <f>IF(C40&lt;&gt;"",VLOOKUP($E40,'Elenco giocatori'!$J$2:$K$5,2,FALSE),"")</f>
        <v>5</v>
      </c>
      <c r="G40" s="22">
        <v>6</v>
      </c>
      <c r="H40" s="31">
        <v>1108</v>
      </c>
      <c r="I40" s="30">
        <f t="shared" si="2"/>
        <v>1138</v>
      </c>
      <c r="J40" s="32">
        <f t="shared" si="3"/>
        <v>189.66666666666666</v>
      </c>
    </row>
    <row r="41" spans="1:10" ht="15.75">
      <c r="A41" s="19">
        <v>35</v>
      </c>
      <c r="B41" s="45" t="str">
        <f>IF(C41&lt;&gt;"",VLOOKUP($C41,'Elenco giocatori'!$B$2:$H$1308,3,FALSE),"")</f>
        <v>Asb Miramar</v>
      </c>
      <c r="C41" s="46" t="s">
        <v>2276</v>
      </c>
      <c r="D41" s="45" t="str">
        <f>IF(C41&lt;&gt;"",VLOOKUP($C41,'Elenco giocatori'!$B$2:$H$1308,2,FALSE),"")</f>
        <v>URBANIZZA MARIO</v>
      </c>
      <c r="E41" s="46" t="str">
        <f>IF(C41&lt;&gt;"",VLOOKUP($C41,'Elenco giocatori'!$B$2:$H$1308,4,FALSE),"")</f>
        <v>M/B</v>
      </c>
      <c r="F41" s="46">
        <f>IF(C41&lt;&gt;"",VLOOKUP($E41,'Elenco giocatori'!$J$2:$K$5,2,FALSE),"")</f>
        <v>5</v>
      </c>
      <c r="G41" s="22">
        <v>6</v>
      </c>
      <c r="H41" s="31">
        <v>1106</v>
      </c>
      <c r="I41" s="30">
        <f t="shared" si="2"/>
        <v>1136</v>
      </c>
      <c r="J41" s="32">
        <f t="shared" si="3"/>
        <v>189.33333333333334</v>
      </c>
    </row>
    <row r="42" spans="1:10" ht="15.75">
      <c r="A42" s="19">
        <v>36</v>
      </c>
      <c r="B42" s="45" t="str">
        <f>IF(C42&lt;&gt;"",VLOOKUP($C42,'Elenco giocatori'!$B$2:$H$1308,3,FALSE),"")</f>
        <v>Nuovo Mondo</v>
      </c>
      <c r="C42" s="46" t="s">
        <v>2282</v>
      </c>
      <c r="D42" s="45" t="str">
        <f>IF(C42&lt;&gt;"",VLOOKUP($C42,'Elenco giocatori'!$B$2:$H$1308,2,FALSE),"")</f>
        <v>SERVADIO DARIO</v>
      </c>
      <c r="E42" s="46" t="str">
        <f>IF(C42&lt;&gt;"",VLOOKUP($C42,'Elenco giocatori'!$B$2:$H$1308,4,FALSE),"")</f>
        <v>M/B</v>
      </c>
      <c r="F42" s="46">
        <f>IF(C42&lt;&gt;"",VLOOKUP($E42,'Elenco giocatori'!$J$2:$K$5,2,FALSE),"")</f>
        <v>5</v>
      </c>
      <c r="G42" s="22">
        <v>6</v>
      </c>
      <c r="H42" s="31">
        <v>1104</v>
      </c>
      <c r="I42" s="30">
        <f t="shared" si="2"/>
        <v>1134</v>
      </c>
      <c r="J42" s="32">
        <f t="shared" si="3"/>
        <v>189</v>
      </c>
    </row>
    <row r="43" spans="1:10" ht="15.75">
      <c r="A43" s="27">
        <v>37</v>
      </c>
      <c r="B43" s="45" t="str">
        <f>IF(C43&lt;&gt;"",VLOOKUP($C43,'Elenco giocatori'!$B$2:$H$1308,3,FALSE),"")</f>
        <v>A.S.D. Bowl.Portogruaro Tigers</v>
      </c>
      <c r="C43" s="46" t="s">
        <v>1464</v>
      </c>
      <c r="D43" s="45" t="str">
        <f>IF(C43&lt;&gt;"",VLOOKUP($C43,'Elenco giocatori'!$B$2:$H$1308,2,FALSE),"")</f>
        <v>VANZELLA FRANCO</v>
      </c>
      <c r="E43" s="46" t="str">
        <f>IF(C43&lt;&gt;"",VLOOKUP($C43,'Elenco giocatori'!$B$2:$H$1308,4,FALSE),"")</f>
        <v>M/A</v>
      </c>
      <c r="F43" s="46">
        <f>IF(C43&lt;&gt;"",VLOOKUP($E43,'Elenco giocatori'!$J$2:$K$5,2,FALSE),"")</f>
        <v>0</v>
      </c>
      <c r="G43" s="22">
        <v>6</v>
      </c>
      <c r="H43" s="148">
        <v>1133</v>
      </c>
      <c r="I43" s="30">
        <f t="shared" si="2"/>
        <v>1133</v>
      </c>
      <c r="J43" s="32">
        <f t="shared" si="3"/>
        <v>188.83333333333334</v>
      </c>
    </row>
    <row r="44" spans="1:10" ht="15.75">
      <c r="A44" s="19">
        <v>38</v>
      </c>
      <c r="B44" s="45" t="str">
        <f>IF(C44&lt;&gt;"",VLOOKUP($C44,'Elenco giocatori'!$B$2:$H$1308,3,FALSE),"")</f>
        <v>A.S. 2001</v>
      </c>
      <c r="C44" s="46" t="s">
        <v>1526</v>
      </c>
      <c r="D44" s="45" t="str">
        <f>IF(C44&lt;&gt;"",VLOOKUP($C44,'Elenco giocatori'!$B$2:$H$1308,2,FALSE),"")</f>
        <v>GALLI MAURO</v>
      </c>
      <c r="E44" s="46" t="str">
        <f>IF(C44&lt;&gt;"",VLOOKUP($C44,'Elenco giocatori'!$B$2:$H$1308,4,FALSE),"")</f>
        <v>M/B</v>
      </c>
      <c r="F44" s="46">
        <f>IF(C44&lt;&gt;"",VLOOKUP($E44,'Elenco giocatori'!$J$2:$K$5,2,FALSE),"")</f>
        <v>5</v>
      </c>
      <c r="G44" s="22">
        <v>6</v>
      </c>
      <c r="H44" s="31">
        <v>1100</v>
      </c>
      <c r="I44" s="30">
        <f t="shared" si="2"/>
        <v>1130</v>
      </c>
      <c r="J44" s="32">
        <f t="shared" si="3"/>
        <v>188.33333333333334</v>
      </c>
    </row>
    <row r="45" spans="1:10" ht="15.75">
      <c r="A45" s="19">
        <v>39</v>
      </c>
      <c r="B45" s="45" t="str">
        <f>IF(C45&lt;&gt;"",VLOOKUP($C45,'Elenco giocatori'!$B$2:$H$1308,3,FALSE),"")</f>
        <v>La Setta Del Torchio</v>
      </c>
      <c r="C45" s="46" t="s">
        <v>1690</v>
      </c>
      <c r="D45" s="45" t="str">
        <f>IF(C45&lt;&gt;"",VLOOKUP($C45,'Elenco giocatori'!$B$2:$H$1308,2,FALSE),"")</f>
        <v>PALUMBO SCHIAVONE MASSIMO</v>
      </c>
      <c r="E45" s="46" t="str">
        <f>IF(C45&lt;&gt;"",VLOOKUP($C45,'Elenco giocatori'!$B$2:$H$1308,4,FALSE),"")</f>
        <v>M/B</v>
      </c>
      <c r="F45" s="46">
        <f>IF(C45&lt;&gt;"",VLOOKUP($E45,'Elenco giocatori'!$J$2:$K$5,2,FALSE),"")</f>
        <v>5</v>
      </c>
      <c r="G45" s="22">
        <v>6</v>
      </c>
      <c r="H45" s="31">
        <v>1081</v>
      </c>
      <c r="I45" s="30">
        <f t="shared" si="2"/>
        <v>1111</v>
      </c>
      <c r="J45" s="32">
        <f t="shared" si="3"/>
        <v>185.16666666666666</v>
      </c>
    </row>
    <row r="46" spans="1:10" ht="15.75">
      <c r="A46" s="27">
        <v>40</v>
      </c>
      <c r="B46" s="45" t="str">
        <f>IF(C46&lt;&gt;"",VLOOKUP($C46,'Elenco giocatori'!$B$2:$H$1308,3,FALSE),"")</f>
        <v>Banda Del Buco B.C.</v>
      </c>
      <c r="C46" s="46" t="s">
        <v>1642</v>
      </c>
      <c r="D46" s="45" t="str">
        <f>IF(C46&lt;&gt;"",VLOOKUP($C46,'Elenco giocatori'!$B$2:$H$1308,2,FALSE),"")</f>
        <v>FIGONI FRANCO</v>
      </c>
      <c r="E46" s="46" t="str">
        <f>IF(C46&lt;&gt;"",VLOOKUP($C46,'Elenco giocatori'!$B$2:$H$1308,4,FALSE),"")</f>
        <v>M/B</v>
      </c>
      <c r="F46" s="46">
        <f>IF(C46&lt;&gt;"",VLOOKUP($E46,'Elenco giocatori'!$J$2:$K$5,2,FALSE),"")</f>
        <v>5</v>
      </c>
      <c r="G46" s="22">
        <v>6</v>
      </c>
      <c r="H46" s="31">
        <v>1076</v>
      </c>
      <c r="I46" s="30">
        <f t="shared" si="2"/>
        <v>1106</v>
      </c>
      <c r="J46" s="32">
        <f t="shared" si="3"/>
        <v>184.33333333333334</v>
      </c>
    </row>
    <row r="47" spans="1:10" ht="15.75">
      <c r="A47" s="19">
        <v>41</v>
      </c>
      <c r="B47" s="45" t="str">
        <f>IF(C47&lt;&gt;"",VLOOKUP($C47,'Elenco giocatori'!$B$2:$H$1308,3,FALSE),"")</f>
        <v>Asb Miramar</v>
      </c>
      <c r="C47" s="46" t="s">
        <v>1433</v>
      </c>
      <c r="D47" s="45" t="str">
        <f>IF(C47&lt;&gt;"",VLOOKUP($C47,'Elenco giocatori'!$B$2:$H$1308,2,FALSE),"")</f>
        <v>PIZZULIN SERGIO</v>
      </c>
      <c r="E47" s="46" t="str">
        <f>IF(C47&lt;&gt;"",VLOOKUP($C47,'Elenco giocatori'!$B$2:$H$1308,4,FALSE),"")</f>
        <v>M/B</v>
      </c>
      <c r="F47" s="46">
        <f>IF(C47&lt;&gt;"",VLOOKUP($E47,'Elenco giocatori'!$J$2:$K$5,2,FALSE),"")</f>
        <v>5</v>
      </c>
      <c r="G47" s="22">
        <v>6</v>
      </c>
      <c r="H47" s="31">
        <v>1068</v>
      </c>
      <c r="I47" s="30">
        <f t="shared" si="2"/>
        <v>1098</v>
      </c>
      <c r="J47" s="32">
        <f t="shared" si="3"/>
        <v>183</v>
      </c>
    </row>
    <row r="48" spans="1:10" ht="15.75">
      <c r="A48" s="19">
        <v>42</v>
      </c>
      <c r="B48" s="45" t="str">
        <f>IF(C48&lt;&gt;"",VLOOKUP($C48,'Elenco giocatori'!$B$2:$H$1308,3,FALSE),"")</f>
        <v>A.S. All Star Team</v>
      </c>
      <c r="C48" s="46" t="s">
        <v>2147</v>
      </c>
      <c r="D48" s="45" t="str">
        <f>IF(C48&lt;&gt;"",VLOOKUP($C48,'Elenco giocatori'!$B$2:$H$1308,2,FALSE),"")</f>
        <v>TELLESCHI RICCARDO</v>
      </c>
      <c r="E48" s="46" t="str">
        <f>IF(C48&lt;&gt;"",VLOOKUP($C48,'Elenco giocatori'!$B$2:$H$1308,4,FALSE),"")</f>
        <v>M/B</v>
      </c>
      <c r="F48" s="46">
        <f>IF(C48&lt;&gt;"",VLOOKUP($E48,'Elenco giocatori'!$J$2:$K$5,2,FALSE),"")</f>
        <v>5</v>
      </c>
      <c r="G48" s="22">
        <v>6</v>
      </c>
      <c r="H48" s="31">
        <v>1068</v>
      </c>
      <c r="I48" s="30">
        <f t="shared" si="2"/>
        <v>1098</v>
      </c>
      <c r="J48" s="32">
        <f t="shared" si="3"/>
        <v>183</v>
      </c>
    </row>
    <row r="49" spans="1:10" ht="15.75">
      <c r="A49" s="27">
        <v>43</v>
      </c>
      <c r="B49" s="45" t="str">
        <f>IF(C49&lt;&gt;"",VLOOKUP($C49,'Elenco giocatori'!$B$2:$H$1308,3,FALSE),"")</f>
        <v>A.S. Cobra Bowling 1963 Mi</v>
      </c>
      <c r="C49" s="46" t="s">
        <v>2278</v>
      </c>
      <c r="D49" s="45" t="str">
        <f>IF(C49&lt;&gt;"",VLOOKUP($C49,'Elenco giocatori'!$B$2:$H$1308,2,FALSE),"")</f>
        <v>GARILLI ANTONIO</v>
      </c>
      <c r="E49" s="46" t="str">
        <f>IF(C49&lt;&gt;"",VLOOKUP($C49,'Elenco giocatori'!$B$2:$H$1308,4,FALSE),"")</f>
        <v>M/B</v>
      </c>
      <c r="F49" s="46">
        <f>IF(C49&lt;&gt;"",VLOOKUP($E49,'Elenco giocatori'!$J$2:$K$5,2,FALSE),"")</f>
        <v>5</v>
      </c>
      <c r="G49" s="22">
        <v>6</v>
      </c>
      <c r="H49" s="31">
        <v>1063</v>
      </c>
      <c r="I49" s="30">
        <f t="shared" si="2"/>
        <v>1093</v>
      </c>
      <c r="J49" s="32">
        <f t="shared" si="3"/>
        <v>182.16666666666666</v>
      </c>
    </row>
    <row r="50" spans="1:10" ht="15.75">
      <c r="A50" s="19">
        <v>44</v>
      </c>
      <c r="B50" s="45" t="str">
        <f>IF(C50&lt;&gt;"",VLOOKUP($C50,'Elenco giocatori'!$B$2:$H$1308,3,FALSE),"")</f>
        <v>A.S. Cobra Bowling 1963 Mi</v>
      </c>
      <c r="C50" s="46" t="s">
        <v>1976</v>
      </c>
      <c r="D50" s="45" t="str">
        <f>IF(C50&lt;&gt;"",VLOOKUP($C50,'Elenco giocatori'!$B$2:$H$1308,2,FALSE),"")</f>
        <v>MAGGI ANGELO</v>
      </c>
      <c r="E50" s="46" t="str">
        <f>IF(C50&lt;&gt;"",VLOOKUP($C50,'Elenco giocatori'!$B$2:$H$1308,4,FALSE),"")</f>
        <v>M/B</v>
      </c>
      <c r="F50" s="46">
        <f>IF(C50&lt;&gt;"",VLOOKUP($E50,'Elenco giocatori'!$J$2:$K$5,2,FALSE),"")</f>
        <v>5</v>
      </c>
      <c r="G50" s="22">
        <v>6</v>
      </c>
      <c r="H50" s="31">
        <v>1062</v>
      </c>
      <c r="I50" s="30">
        <f t="shared" si="2"/>
        <v>1092</v>
      </c>
      <c r="J50" s="32">
        <f t="shared" si="3"/>
        <v>182</v>
      </c>
    </row>
    <row r="51" spans="1:10" ht="15.75">
      <c r="A51" s="27">
        <v>45</v>
      </c>
      <c r="B51" s="45" t="str">
        <f>IF(C51&lt;&gt;"",VLOOKUP($C51,'Elenco giocatori'!$B$2:$H$1308,3,FALSE),"")</f>
        <v>La Setta Del Torchio</v>
      </c>
      <c r="C51" s="46" t="s">
        <v>1680</v>
      </c>
      <c r="D51" s="45" t="str">
        <f>IF(C51&lt;&gt;"",VLOOKUP($C51,'Elenco giocatori'!$B$2:$H$1308,2,FALSE),"")</f>
        <v>LAGANA' UMBERTO</v>
      </c>
      <c r="E51" s="46" t="str">
        <f>IF(C51&lt;&gt;"",VLOOKUP($C51,'Elenco giocatori'!$B$2:$H$1308,4,FALSE),"")</f>
        <v>M/B</v>
      </c>
      <c r="F51" s="46">
        <f>IF(C51&lt;&gt;"",VLOOKUP($E51,'Elenco giocatori'!$J$2:$K$5,2,FALSE),"")</f>
        <v>5</v>
      </c>
      <c r="G51" s="22">
        <v>6</v>
      </c>
      <c r="H51" s="31">
        <v>1060</v>
      </c>
      <c r="I51" s="30">
        <f t="shared" si="2"/>
        <v>1090</v>
      </c>
      <c r="J51" s="32">
        <f t="shared" si="3"/>
        <v>181.66666666666666</v>
      </c>
    </row>
    <row r="52" spans="1:10" ht="15.75">
      <c r="A52" s="19">
        <v>46</v>
      </c>
      <c r="B52" s="45" t="str">
        <f>IF(C52&lt;&gt;"",VLOOKUP($C52,'Elenco giocatori'!$B$2:$H$1308,3,FALSE),"")</f>
        <v>B.C. Game City</v>
      </c>
      <c r="C52" s="46" t="s">
        <v>1546</v>
      </c>
      <c r="D52" s="45" t="str">
        <f>IF(C52&lt;&gt;"",VLOOKUP($C52,'Elenco giocatori'!$B$2:$H$1308,2,FALSE),"")</f>
        <v>RUBAGOTTI CLAUDIO</v>
      </c>
      <c r="E52" s="46" t="str">
        <f>IF(C52&lt;&gt;"",VLOOKUP($C52,'Elenco giocatori'!$B$2:$H$1308,4,FALSE),"")</f>
        <v>M/A</v>
      </c>
      <c r="F52" s="46">
        <f>IF(C52&lt;&gt;"",VLOOKUP($E52,'Elenco giocatori'!$J$2:$K$5,2,FALSE),"")</f>
        <v>0</v>
      </c>
      <c r="G52" s="22">
        <v>6</v>
      </c>
      <c r="H52" s="148">
        <v>1090</v>
      </c>
      <c r="I52" s="30">
        <f t="shared" si="2"/>
        <v>1090</v>
      </c>
      <c r="J52" s="32">
        <f t="shared" si="3"/>
        <v>181.66666666666666</v>
      </c>
    </row>
    <row r="53" spans="1:10" ht="15.75">
      <c r="A53" s="19">
        <v>47</v>
      </c>
      <c r="B53" s="45" t="str">
        <f>IF(C53&lt;&gt;"",VLOOKUP($C53,'Elenco giocatori'!$B$2:$H$1308,3,FALSE),"")</f>
        <v>A.S.D. Bowl.Portogruaro Tigers</v>
      </c>
      <c r="C53" s="46" t="s">
        <v>1492</v>
      </c>
      <c r="D53" s="45" t="str">
        <f>IF(C53&lt;&gt;"",VLOOKUP($C53,'Elenco giocatori'!$B$2:$H$1308,2,FALSE),"")</f>
        <v>QUERIN GIANCARLO</v>
      </c>
      <c r="E53" s="46" t="str">
        <f>IF(C53&lt;&gt;"",VLOOKUP($C53,'Elenco giocatori'!$B$2:$H$1308,4,FALSE),"")</f>
        <v>M/A</v>
      </c>
      <c r="F53" s="46">
        <f>IF(C53&lt;&gt;"",VLOOKUP($E53,'Elenco giocatori'!$J$2:$K$5,2,FALSE),"")</f>
        <v>0</v>
      </c>
      <c r="G53" s="22">
        <v>6</v>
      </c>
      <c r="H53" s="148">
        <v>1083</v>
      </c>
      <c r="I53" s="30">
        <f t="shared" si="2"/>
        <v>1083</v>
      </c>
      <c r="J53" s="32">
        <f t="shared" si="3"/>
        <v>180.5</v>
      </c>
    </row>
    <row r="54" spans="1:10" ht="15.75">
      <c r="A54" s="19">
        <v>48</v>
      </c>
      <c r="B54" s="45" t="str">
        <f>IF(C54&lt;&gt;"",VLOOKUP($C54,'Elenco giocatori'!$B$2:$H$1308,3,FALSE),"")</f>
        <v>Pin Eleven Bowling Team</v>
      </c>
      <c r="C54" s="46" t="s">
        <v>1514</v>
      </c>
      <c r="D54" s="45" t="str">
        <f>IF(C54&lt;&gt;"",VLOOKUP($C54,'Elenco giocatori'!$B$2:$H$1308,2,FALSE),"")</f>
        <v>RONCONI GIUSEPPE</v>
      </c>
      <c r="E54" s="46" t="str">
        <f>IF(C54&lt;&gt;"",VLOOKUP($C54,'Elenco giocatori'!$B$2:$H$1308,4,FALSE),"")</f>
        <v>M/A</v>
      </c>
      <c r="F54" s="46">
        <f>IF(C54&lt;&gt;"",VLOOKUP($E54,'Elenco giocatori'!$J$2:$K$5,2,FALSE),"")</f>
        <v>0</v>
      </c>
      <c r="G54" s="22">
        <v>6</v>
      </c>
      <c r="H54" s="149">
        <v>1082</v>
      </c>
      <c r="I54" s="30">
        <f t="shared" si="2"/>
        <v>1082</v>
      </c>
      <c r="J54" s="32">
        <f t="shared" si="3"/>
        <v>180.33333333333334</v>
      </c>
    </row>
    <row r="55" spans="1:10" ht="15.75">
      <c r="A55" s="27">
        <v>49</v>
      </c>
      <c r="B55" s="45" t="str">
        <f>IF(C55&lt;&gt;"",VLOOKUP($C55,'Elenco giocatori'!$B$2:$H$1308,3,FALSE),"")</f>
        <v>La Setta Del Torchio</v>
      </c>
      <c r="C55" s="46" t="s">
        <v>1745</v>
      </c>
      <c r="D55" s="45" t="str">
        <f>IF(C55&lt;&gt;"",VLOOKUP($C55,'Elenco giocatori'!$B$2:$H$1308,2,FALSE),"")</f>
        <v>DE LUISE SALVATORE</v>
      </c>
      <c r="E55" s="46" t="str">
        <f>IF(C55&lt;&gt;"",VLOOKUP($C55,'Elenco giocatori'!$B$2:$H$1308,4,FALSE),"")</f>
        <v>M/C</v>
      </c>
      <c r="F55" s="46">
        <f>IF(C55&lt;&gt;"",VLOOKUP($E55,'Elenco giocatori'!$J$2:$K$5,2,FALSE),"")</f>
        <v>10</v>
      </c>
      <c r="G55" s="22">
        <v>6</v>
      </c>
      <c r="H55" s="31">
        <v>1019</v>
      </c>
      <c r="I55" s="30">
        <f t="shared" si="2"/>
        <v>1079</v>
      </c>
      <c r="J55" s="32">
        <f t="shared" si="3"/>
        <v>179.83333333333334</v>
      </c>
    </row>
    <row r="56" spans="1:10" ht="15.75">
      <c r="A56" s="19">
        <v>50</v>
      </c>
      <c r="B56" s="45" t="str">
        <f>IF(C56&lt;&gt;"",VLOOKUP($C56,'Elenco giocatori'!$B$2:$H$1308,3,FALSE),"")</f>
        <v>Mandrake</v>
      </c>
      <c r="C56" s="46" t="s">
        <v>1512</v>
      </c>
      <c r="D56" s="45" t="str">
        <f>IF(C56&lt;&gt;"",VLOOKUP($C56,'Elenco giocatori'!$B$2:$H$1308,2,FALSE),"")</f>
        <v>GROPPIONI FAUSTO</v>
      </c>
      <c r="E56" s="46" t="str">
        <f>IF(C56&lt;&gt;"",VLOOKUP($C56,'Elenco giocatori'!$B$2:$H$1308,4,FALSE),"")</f>
        <v>M/A</v>
      </c>
      <c r="F56" s="46">
        <f>IF(C56&lt;&gt;"",VLOOKUP($E56,'Elenco giocatori'!$J$2:$K$5,2,FALSE),"")</f>
        <v>0</v>
      </c>
      <c r="G56" s="22">
        <v>6</v>
      </c>
      <c r="H56" s="31">
        <v>1075</v>
      </c>
      <c r="I56" s="30">
        <f t="shared" si="2"/>
        <v>1075</v>
      </c>
      <c r="J56" s="32">
        <f t="shared" si="3"/>
        <v>179.16666666666666</v>
      </c>
    </row>
    <row r="57" spans="1:10" ht="15.75">
      <c r="A57" s="19">
        <v>51</v>
      </c>
      <c r="B57" s="45" t="str">
        <f>IF(C57&lt;&gt;"",VLOOKUP($C57,'Elenco giocatori'!$B$2:$H$1308,3,FALSE),"")</f>
        <v>Banda Del Buco B.C.</v>
      </c>
      <c r="C57" s="46" t="s">
        <v>1638</v>
      </c>
      <c r="D57" s="45" t="str">
        <f>IF(C57&lt;&gt;"",VLOOKUP($C57,'Elenco giocatori'!$B$2:$H$1308,2,FALSE),"")</f>
        <v>DIENI PASQUALE</v>
      </c>
      <c r="E57" s="46" t="str">
        <f>IF(C57&lt;&gt;"",VLOOKUP($C57,'Elenco giocatori'!$B$2:$H$1308,4,FALSE),"")</f>
        <v>M/A</v>
      </c>
      <c r="F57" s="46">
        <f>IF(C57&lt;&gt;"",VLOOKUP($E57,'Elenco giocatori'!$J$2:$K$5,2,FALSE),"")</f>
        <v>0</v>
      </c>
      <c r="G57" s="22">
        <v>6</v>
      </c>
      <c r="H57" s="31">
        <v>1072</v>
      </c>
      <c r="I57" s="30">
        <f t="shared" si="2"/>
        <v>1072</v>
      </c>
      <c r="J57" s="32">
        <f t="shared" si="3"/>
        <v>178.66666666666666</v>
      </c>
    </row>
    <row r="58" spans="1:10" ht="15.75">
      <c r="A58" s="27">
        <v>52</v>
      </c>
      <c r="B58" s="45" t="str">
        <f>IF(C58&lt;&gt;"",VLOOKUP($C58,'Elenco giocatori'!$B$2:$H$1308,3,FALSE),"")</f>
        <v>A.S. Thunderbowl</v>
      </c>
      <c r="C58" s="46" t="s">
        <v>1743</v>
      </c>
      <c r="D58" s="45" t="str">
        <f>IF(C58&lt;&gt;"",VLOOKUP($C58,'Elenco giocatori'!$B$2:$H$1308,2,FALSE),"")</f>
        <v>PELOSI ANTONIO</v>
      </c>
      <c r="E58" s="46" t="str">
        <f>IF(C58&lt;&gt;"",VLOOKUP($C58,'Elenco giocatori'!$B$2:$H$1308,4,FALSE),"")</f>
        <v>M/B</v>
      </c>
      <c r="F58" s="46">
        <f>IF(C58&lt;&gt;"",VLOOKUP($E58,'Elenco giocatori'!$J$2:$K$5,2,FALSE),"")</f>
        <v>5</v>
      </c>
      <c r="G58" s="22">
        <v>6</v>
      </c>
      <c r="H58" s="31">
        <v>1023</v>
      </c>
      <c r="I58" s="30">
        <f t="shared" si="2"/>
        <v>1053</v>
      </c>
      <c r="J58" s="32">
        <f t="shared" si="3"/>
        <v>175.5</v>
      </c>
    </row>
    <row r="59" spans="1:10" ht="15.75">
      <c r="A59" s="19">
        <v>53</v>
      </c>
      <c r="B59" s="45" t="str">
        <f>IF(C59&lt;&gt;"",VLOOKUP($C59,'Elenco giocatori'!$B$2:$H$1308,3,FALSE),"")</f>
        <v>Barium</v>
      </c>
      <c r="C59" s="46" t="s">
        <v>1757</v>
      </c>
      <c r="D59" s="45" t="str">
        <f>IF(C59&lt;&gt;"",VLOOKUP($C59,'Elenco giocatori'!$B$2:$H$1308,2,FALSE),"")</f>
        <v>PRENCIPE ANTONIO</v>
      </c>
      <c r="E59" s="46" t="str">
        <f>IF(C59&lt;&gt;"",VLOOKUP($C59,'Elenco giocatori'!$B$2:$H$1308,4,FALSE),"")</f>
        <v>M/C</v>
      </c>
      <c r="F59" s="46">
        <f>IF(C59&lt;&gt;"",VLOOKUP($E59,'Elenco giocatori'!$J$2:$K$5,2,FALSE),"")</f>
        <v>10</v>
      </c>
      <c r="G59" s="22">
        <v>6</v>
      </c>
      <c r="H59" s="31">
        <v>987</v>
      </c>
      <c r="I59" s="30">
        <f t="shared" si="2"/>
        <v>1047</v>
      </c>
      <c r="J59" s="32">
        <f t="shared" si="3"/>
        <v>174.5</v>
      </c>
    </row>
    <row r="60" spans="1:10" ht="15.75">
      <c r="A60" s="19">
        <v>54</v>
      </c>
      <c r="B60" s="45" t="str">
        <f>IF(C60&lt;&gt;"",VLOOKUP($C60,'Elenco giocatori'!$B$2:$H$1308,3,FALSE),"")</f>
        <v>New Primavera</v>
      </c>
      <c r="C60" s="46" t="s">
        <v>2230</v>
      </c>
      <c r="D60" s="45" t="str">
        <f>IF(C60&lt;&gt;"",VLOOKUP($C60,'Elenco giocatori'!$B$2:$H$1308,2,FALSE),"")</f>
        <v>MALANDRA LUCIO</v>
      </c>
      <c r="E60" s="46" t="str">
        <f>IF(C60&lt;&gt;"",VLOOKUP($C60,'Elenco giocatori'!$B$2:$H$1308,4,FALSE),"")</f>
        <v>M/D</v>
      </c>
      <c r="F60" s="46">
        <f>IF(C60&lt;&gt;"",VLOOKUP($E60,'Elenco giocatori'!$J$2:$K$5,2,FALSE),"")</f>
        <v>15</v>
      </c>
      <c r="G60" s="22">
        <v>6</v>
      </c>
      <c r="H60" s="31">
        <v>940</v>
      </c>
      <c r="I60" s="30">
        <f t="shared" si="2"/>
        <v>1030</v>
      </c>
      <c r="J60" s="32">
        <f t="shared" si="3"/>
        <v>171.66666666666666</v>
      </c>
    </row>
    <row r="61" spans="1:10" ht="15.75">
      <c r="A61" s="19">
        <v>55</v>
      </c>
      <c r="B61" s="45" t="str">
        <f>IF(C61&lt;&gt;"",VLOOKUP($C61,'Elenco giocatori'!$B$2:$H$1308,3,FALSE),"")</f>
        <v>A.S. B.C. Scorpion Milano</v>
      </c>
      <c r="C61" s="46" t="s">
        <v>1500</v>
      </c>
      <c r="D61" s="45" t="str">
        <f>IF(C61&lt;&gt;"",VLOOKUP($C61,'Elenco giocatori'!$B$2:$H$1308,2,FALSE),"")</f>
        <v>AMENTA ALFREDO</v>
      </c>
      <c r="E61" s="46" t="str">
        <f>IF(C61&lt;&gt;"",VLOOKUP($C61,'Elenco giocatori'!$B$2:$H$1308,4,FALSE),"")</f>
        <v>M/B</v>
      </c>
      <c r="F61" s="46">
        <f>IF(C61&lt;&gt;"",VLOOKUP($E61,'Elenco giocatori'!$J$2:$K$5,2,FALSE),"")</f>
        <v>5</v>
      </c>
      <c r="G61" s="22">
        <v>6</v>
      </c>
      <c r="H61" s="148">
        <v>982</v>
      </c>
      <c r="I61" s="30">
        <f t="shared" si="2"/>
        <v>1012</v>
      </c>
      <c r="J61" s="32">
        <f t="shared" si="3"/>
        <v>168.66666666666666</v>
      </c>
    </row>
  </sheetData>
  <sheetProtection/>
  <mergeCells count="7">
    <mergeCell ref="A1:G3"/>
    <mergeCell ref="I1:J1"/>
    <mergeCell ref="I2:J2"/>
    <mergeCell ref="I3:J3"/>
    <mergeCell ref="A4:G5"/>
    <mergeCell ref="I4:J4"/>
    <mergeCell ref="I5:J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K40"/>
  <sheetViews>
    <sheetView zoomScalePageLayoutView="0" workbookViewId="0" topLeftCell="A1">
      <selection activeCell="O18" sqref="O18"/>
    </sheetView>
  </sheetViews>
  <sheetFormatPr defaultColWidth="9.140625" defaultRowHeight="15"/>
  <cols>
    <col min="1" max="1" width="5.57421875" style="0" bestFit="1" customWidth="1"/>
    <col min="2" max="2" width="21.00390625" style="0" bestFit="1" customWidth="1"/>
    <col min="4" max="4" width="26.57421875" style="0" customWidth="1"/>
    <col min="5" max="5" width="4.7109375" style="0" bestFit="1" customWidth="1"/>
    <col min="6" max="6" width="4.8515625" style="0" customWidth="1"/>
    <col min="7" max="7" width="7.8515625" style="0" bestFit="1" customWidth="1"/>
    <col min="8" max="8" width="5.57421875" style="0" bestFit="1" customWidth="1"/>
    <col min="9" max="9" width="10.7109375" style="0" customWidth="1"/>
  </cols>
  <sheetData>
    <row r="1" spans="1:11" ht="16.5" thickBot="1">
      <c r="A1" s="179" t="s">
        <v>2764</v>
      </c>
      <c r="B1" s="180"/>
      <c r="C1" s="180"/>
      <c r="D1" s="180"/>
      <c r="E1" s="180"/>
      <c r="F1" s="180"/>
      <c r="G1" s="180"/>
      <c r="H1" s="181"/>
      <c r="I1" s="13" t="s">
        <v>2765</v>
      </c>
      <c r="J1" s="185" t="s">
        <v>2766</v>
      </c>
      <c r="K1" s="186"/>
    </row>
    <row r="2" spans="1:11" ht="16.5" thickBot="1">
      <c r="A2" s="182"/>
      <c r="B2" s="183"/>
      <c r="C2" s="183"/>
      <c r="D2" s="183"/>
      <c r="E2" s="183"/>
      <c r="F2" s="183"/>
      <c r="G2" s="183"/>
      <c r="H2" s="184"/>
      <c r="I2" s="13" t="s">
        <v>2767</v>
      </c>
      <c r="J2" s="187">
        <v>41579</v>
      </c>
      <c r="K2" s="188"/>
    </row>
    <row r="3" spans="1:11" ht="16.5" thickBot="1">
      <c r="A3" s="182"/>
      <c r="B3" s="183"/>
      <c r="C3" s="183"/>
      <c r="D3" s="183"/>
      <c r="E3" s="183"/>
      <c r="F3" s="183"/>
      <c r="G3" s="183"/>
      <c r="H3" s="184"/>
      <c r="I3" s="13" t="s">
        <v>2768</v>
      </c>
      <c r="J3" s="187">
        <v>41581</v>
      </c>
      <c r="K3" s="188"/>
    </row>
    <row r="4" spans="1:11" ht="16.5" thickBot="1">
      <c r="A4" s="189" t="s">
        <v>2795</v>
      </c>
      <c r="B4" s="190"/>
      <c r="C4" s="190"/>
      <c r="D4" s="190"/>
      <c r="E4" s="190"/>
      <c r="F4" s="190"/>
      <c r="G4" s="190"/>
      <c r="H4" s="191"/>
      <c r="I4" s="13" t="s">
        <v>2769</v>
      </c>
      <c r="J4" s="185" t="s">
        <v>2811</v>
      </c>
      <c r="K4" s="195"/>
    </row>
    <row r="5" spans="1:11" ht="16.5" thickBot="1">
      <c r="A5" s="192"/>
      <c r="B5" s="193"/>
      <c r="C5" s="193"/>
      <c r="D5" s="193"/>
      <c r="E5" s="193"/>
      <c r="F5" s="193"/>
      <c r="G5" s="193"/>
      <c r="H5" s="194"/>
      <c r="I5" s="13" t="s">
        <v>2770</v>
      </c>
      <c r="J5" s="196" t="s">
        <v>2771</v>
      </c>
      <c r="K5" s="197"/>
    </row>
    <row r="6" spans="1:11" ht="15">
      <c r="A6" s="14" t="s">
        <v>2772</v>
      </c>
      <c r="B6" s="14" t="s">
        <v>2773</v>
      </c>
      <c r="C6" s="14" t="s">
        <v>2774</v>
      </c>
      <c r="D6" s="14" t="s">
        <v>2775</v>
      </c>
      <c r="E6" s="15" t="s">
        <v>2776</v>
      </c>
      <c r="F6" s="15" t="s">
        <v>2777</v>
      </c>
      <c r="G6" s="47" t="s">
        <v>2782</v>
      </c>
      <c r="H6" s="16" t="s">
        <v>2778</v>
      </c>
      <c r="I6" s="17" t="s">
        <v>2779</v>
      </c>
      <c r="J6" s="17" t="s">
        <v>2780</v>
      </c>
      <c r="K6" s="18" t="s">
        <v>2781</v>
      </c>
    </row>
    <row r="7" spans="1:11" ht="15.75">
      <c r="A7" s="19">
        <v>1</v>
      </c>
      <c r="B7" s="43" t="str">
        <f>IF(C7&lt;&gt;"",VLOOKUP($C7,'Elenco giocatori'!$B$2:$H$1308,3,FALSE),"")</f>
        <v>Mandrake</v>
      </c>
      <c r="C7" s="44" t="s">
        <v>2361</v>
      </c>
      <c r="D7" s="129" t="str">
        <f>IF(C7&lt;&gt;"",VLOOKUP($C7,'Elenco giocatori'!$B$2:$H$1308,2,FALSE),"")</f>
        <v>DI DONFRANCESCO DANTE</v>
      </c>
      <c r="E7" s="44" t="str">
        <f>IF(C7&lt;&gt;"",VLOOKUP($C7,'Elenco giocatori'!$B$2:$H$1308,4,FALSE),"")</f>
        <v>M/A</v>
      </c>
      <c r="F7" s="44">
        <f>IF(C7&lt;&gt;"",VLOOKUP($E7,'Elenco giocatori'!$J$2:$K$5,2,FALSE),"")</f>
        <v>0</v>
      </c>
      <c r="G7" s="44">
        <f>IF(C7&lt;&gt;"",VLOOKUP($C7,'Elenco giocatori'!$B$2:$H$1308,7,FALSE),"")</f>
        <v>0</v>
      </c>
      <c r="H7" s="22">
        <v>6</v>
      </c>
      <c r="I7" s="22">
        <v>1270</v>
      </c>
      <c r="J7" s="24">
        <f aca="true" t="shared" si="0" ref="J7:J40">IF(C7&lt;&gt;"",I7+(F7+G7)*H7,"")</f>
        <v>1270</v>
      </c>
      <c r="K7" s="22">
        <f aca="true" t="shared" si="1" ref="K7:K40">IF(C7&lt;&gt;"",J7/H7,"")</f>
        <v>211.66666666666666</v>
      </c>
    </row>
    <row r="8" spans="1:11" ht="15.75">
      <c r="A8" s="19">
        <v>2</v>
      </c>
      <c r="B8" s="43" t="str">
        <f>IF(C8&lt;&gt;"",VLOOKUP($C8,'Elenco giocatori'!$B$2:$H$1308,3,FALSE),"")</f>
        <v>Barium</v>
      </c>
      <c r="C8" s="44" t="s">
        <v>2511</v>
      </c>
      <c r="D8" s="129" t="str">
        <f>IF(C8&lt;&gt;"",VLOOKUP($C8,'Elenco giocatori'!$B$2:$H$1308,2,FALSE),"")</f>
        <v>EMILIANO GIUSEPPE</v>
      </c>
      <c r="E8" s="44" t="str">
        <f>IF(C8&lt;&gt;"",VLOOKUP($C8,'Elenco giocatori'!$B$2:$H$1308,4,FALSE),"")</f>
        <v>M/C</v>
      </c>
      <c r="F8" s="44">
        <f>IF(C8&lt;&gt;"",VLOOKUP($E8,'Elenco giocatori'!$J$2:$K$5,2,FALSE),"")</f>
        <v>10</v>
      </c>
      <c r="G8" s="44">
        <f>IF(C8&lt;&gt;"",VLOOKUP($C8,'Elenco giocatori'!$B$2:$H$1308,7,FALSE),"")</f>
        <v>1</v>
      </c>
      <c r="H8" s="22">
        <v>6</v>
      </c>
      <c r="I8" s="22">
        <v>1199</v>
      </c>
      <c r="J8" s="24">
        <f t="shared" si="0"/>
        <v>1265</v>
      </c>
      <c r="K8" s="22">
        <f t="shared" si="1"/>
        <v>210.83333333333334</v>
      </c>
    </row>
    <row r="9" spans="1:11" ht="15.75">
      <c r="A9" s="19">
        <v>3</v>
      </c>
      <c r="B9" s="43" t="str">
        <f>IF(C9&lt;&gt;"",VLOOKUP($C9,'Elenco giocatori'!$B$2:$H$1308,3,FALSE),"")</f>
        <v>A.S. 2001</v>
      </c>
      <c r="C9" s="44" t="s">
        <v>2499</v>
      </c>
      <c r="D9" s="129" t="str">
        <f>IF(C9&lt;&gt;"",VLOOKUP($C9,'Elenco giocatori'!$B$2:$H$1308,2,FALSE),"")</f>
        <v>RESCAZZI VITTORE</v>
      </c>
      <c r="E9" s="44" t="str">
        <f>IF(C9&lt;&gt;"",VLOOKUP($C9,'Elenco giocatori'!$B$2:$H$1308,4,FALSE),"")</f>
        <v>M/A</v>
      </c>
      <c r="F9" s="44">
        <f>IF(C9&lt;&gt;"",VLOOKUP($E9,'Elenco giocatori'!$J$2:$K$5,2,FALSE),"")</f>
        <v>0</v>
      </c>
      <c r="G9" s="44">
        <f>IF(C9&lt;&gt;"",VLOOKUP($C9,'Elenco giocatori'!$B$2:$H$1308,7,FALSE),"")</f>
        <v>1</v>
      </c>
      <c r="H9" s="22">
        <v>6</v>
      </c>
      <c r="I9" s="22">
        <v>1258</v>
      </c>
      <c r="J9" s="24">
        <f t="shared" si="0"/>
        <v>1264</v>
      </c>
      <c r="K9" s="22">
        <f t="shared" si="1"/>
        <v>210.66666666666666</v>
      </c>
    </row>
    <row r="10" spans="1:11" ht="15.75">
      <c r="A10" s="19">
        <v>4</v>
      </c>
      <c r="B10" s="43" t="str">
        <f>IF(C10&lt;&gt;"",VLOOKUP($C10,'Elenco giocatori'!$B$2:$H$1308,3,FALSE),"")</f>
        <v>Strikelanders</v>
      </c>
      <c r="C10" s="44" t="s">
        <v>2377</v>
      </c>
      <c r="D10" s="129" t="str">
        <f>IF(C10&lt;&gt;"",VLOOKUP($C10,'Elenco giocatori'!$B$2:$H$1308,2,FALSE),"")</f>
        <v>BRIGANTI AURELIO</v>
      </c>
      <c r="E10" s="44" t="str">
        <f>IF(C10&lt;&gt;"",VLOOKUP($C10,'Elenco giocatori'!$B$2:$H$1308,4,FALSE),"")</f>
        <v>M/B</v>
      </c>
      <c r="F10" s="44">
        <f>IF(C10&lt;&gt;"",VLOOKUP($E10,'Elenco giocatori'!$J$2:$K$5,2,FALSE),"")</f>
        <v>5</v>
      </c>
      <c r="G10" s="44">
        <f>IF(C10&lt;&gt;"",VLOOKUP($C10,'Elenco giocatori'!$B$2:$H$1308,7,FALSE),"")</f>
        <v>7</v>
      </c>
      <c r="H10" s="22">
        <v>6</v>
      </c>
      <c r="I10" s="22">
        <v>1191</v>
      </c>
      <c r="J10" s="24">
        <f t="shared" si="0"/>
        <v>1263</v>
      </c>
      <c r="K10" s="22">
        <f t="shared" si="1"/>
        <v>210.5</v>
      </c>
    </row>
    <row r="11" spans="1:11" ht="15.75">
      <c r="A11" s="19">
        <v>5</v>
      </c>
      <c r="B11" s="43" t="str">
        <f>IF(C11&lt;&gt;"",VLOOKUP($C11,'Elenco giocatori'!$B$2:$H$1308,3,FALSE),"")</f>
        <v>Strikelanders</v>
      </c>
      <c r="C11" s="44" t="s">
        <v>2381</v>
      </c>
      <c r="D11" s="129" t="str">
        <f>IF(C11&lt;&gt;"",VLOOKUP($C11,'Elenco giocatori'!$B$2:$H$1308,2,FALSE),"")</f>
        <v>NANNI AURELIANO</v>
      </c>
      <c r="E11" s="44" t="str">
        <f>IF(C11&lt;&gt;"",VLOOKUP($C11,'Elenco giocatori'!$B$2:$H$1308,4,FALSE),"")</f>
        <v>M/C</v>
      </c>
      <c r="F11" s="44">
        <f>IF(C11&lt;&gt;"",VLOOKUP($E11,'Elenco giocatori'!$J$2:$K$5,2,FALSE),"")</f>
        <v>10</v>
      </c>
      <c r="G11" s="44">
        <f>IF(C11&lt;&gt;"",VLOOKUP($C11,'Elenco giocatori'!$B$2:$H$1308,7,FALSE),"")</f>
        <v>8</v>
      </c>
      <c r="H11" s="22">
        <v>6</v>
      </c>
      <c r="I11" s="22">
        <v>1143</v>
      </c>
      <c r="J11" s="24">
        <f t="shared" si="0"/>
        <v>1251</v>
      </c>
      <c r="K11" s="22">
        <f t="shared" si="1"/>
        <v>208.5</v>
      </c>
    </row>
    <row r="12" spans="1:11" ht="15.75">
      <c r="A12" s="19">
        <v>6</v>
      </c>
      <c r="B12" s="43" t="str">
        <f>IF(C12&lt;&gt;"",VLOOKUP($C12,'Elenco giocatori'!$B$2:$H$1308,3,FALSE),"")</f>
        <v>Banda Del Buco B.C.</v>
      </c>
      <c r="C12" s="44" t="s">
        <v>2405</v>
      </c>
      <c r="D12" s="129" t="str">
        <f>IF(C12&lt;&gt;"",VLOOKUP($C12,'Elenco giocatori'!$B$2:$H$1308,2,FALSE),"")</f>
        <v>DIOTALLEVI ALFREDO</v>
      </c>
      <c r="E12" s="44" t="str">
        <f>IF(C12&lt;&gt;"",VLOOKUP($C12,'Elenco giocatori'!$B$2:$H$1308,4,FALSE),"")</f>
        <v>M/B</v>
      </c>
      <c r="F12" s="44">
        <f>IF(C12&lt;&gt;"",VLOOKUP($E12,'Elenco giocatori'!$J$2:$K$5,2,FALSE),"")</f>
        <v>5</v>
      </c>
      <c r="G12" s="44">
        <f>IF(C12&lt;&gt;"",VLOOKUP($C12,'Elenco giocatori'!$B$2:$H$1308,7,FALSE),"")</f>
        <v>4</v>
      </c>
      <c r="H12" s="22">
        <v>6</v>
      </c>
      <c r="I12" s="22">
        <v>1166</v>
      </c>
      <c r="J12" s="24">
        <f t="shared" si="0"/>
        <v>1220</v>
      </c>
      <c r="K12" s="22">
        <f t="shared" si="1"/>
        <v>203.33333333333334</v>
      </c>
    </row>
    <row r="13" spans="1:11" ht="15.75">
      <c r="A13" s="19">
        <v>7</v>
      </c>
      <c r="B13" s="43" t="str">
        <f>IF(C13&lt;&gt;"",VLOOKUP($C13,'Elenco giocatori'!$B$2:$H$1308,3,FALSE),"")</f>
        <v>Nuovo Mondo</v>
      </c>
      <c r="C13" s="44" t="s">
        <v>2371</v>
      </c>
      <c r="D13" s="129" t="str">
        <f>IF(C13&lt;&gt;"",VLOOKUP($C13,'Elenco giocatori'!$B$2:$H$1308,2,FALSE),"")</f>
        <v>ZAPPATERRA ALDER</v>
      </c>
      <c r="E13" s="44" t="str">
        <f>IF(C13&lt;&gt;"",VLOOKUP($C13,'Elenco giocatori'!$B$2:$H$1308,4,FALSE),"")</f>
        <v>M/A</v>
      </c>
      <c r="F13" s="44">
        <f>IF(C13&lt;&gt;"",VLOOKUP($E13,'Elenco giocatori'!$J$2:$K$5,2,FALSE),"")</f>
        <v>0</v>
      </c>
      <c r="G13" s="44">
        <f>IF(C13&lt;&gt;"",VLOOKUP($C13,'Elenco giocatori'!$B$2:$H$1308,7,FALSE),"")</f>
        <v>1</v>
      </c>
      <c r="H13" s="22">
        <v>6</v>
      </c>
      <c r="I13" s="22">
        <v>1195</v>
      </c>
      <c r="J13" s="24">
        <f t="shared" si="0"/>
        <v>1201</v>
      </c>
      <c r="K13" s="22">
        <f t="shared" si="1"/>
        <v>200.16666666666666</v>
      </c>
    </row>
    <row r="14" spans="1:11" ht="15.75">
      <c r="A14" s="19">
        <v>8</v>
      </c>
      <c r="B14" s="43" t="str">
        <f>IF(C14&lt;&gt;"",VLOOKUP($C14,'Elenco giocatori'!$B$2:$H$1308,3,FALSE),"")</f>
        <v>Galeone</v>
      </c>
      <c r="C14" s="44" t="s">
        <v>2581</v>
      </c>
      <c r="D14" s="129" t="str">
        <f>IF(C14&lt;&gt;"",VLOOKUP($C14,'Elenco giocatori'!$B$2:$H$1308,2,FALSE),"")</f>
        <v>MASETTI LORIS</v>
      </c>
      <c r="E14" s="44" t="str">
        <f>IF(C14&lt;&gt;"",VLOOKUP($C14,'Elenco giocatori'!$B$2:$H$1308,4,FALSE),"")</f>
        <v>M/A</v>
      </c>
      <c r="F14" s="44">
        <f>IF(C14&lt;&gt;"",VLOOKUP($E14,'Elenco giocatori'!$J$2:$K$5,2,FALSE),"")</f>
        <v>0</v>
      </c>
      <c r="G14" s="44">
        <f>IF(C14&lt;&gt;"",VLOOKUP($C14,'Elenco giocatori'!$B$2:$H$1308,7,FALSE),"")</f>
        <v>2</v>
      </c>
      <c r="H14" s="22">
        <v>6</v>
      </c>
      <c r="I14" s="22">
        <v>1184</v>
      </c>
      <c r="J14" s="24">
        <f t="shared" si="0"/>
        <v>1196</v>
      </c>
      <c r="K14" s="22">
        <f t="shared" si="1"/>
        <v>199.33333333333334</v>
      </c>
    </row>
    <row r="15" spans="1:11" ht="15.75">
      <c r="A15" s="19">
        <v>9</v>
      </c>
      <c r="B15" s="43" t="str">
        <f>IF(C15&lt;&gt;"",VLOOKUP($C15,'Elenco giocatori'!$B$2:$H$1308,3,FALSE),"")</f>
        <v>Mondial Bowling</v>
      </c>
      <c r="C15" s="44" t="s">
        <v>2587</v>
      </c>
      <c r="D15" s="129" t="str">
        <f>IF(C15&lt;&gt;"",VLOOKUP($C15,'Elenco giocatori'!$B$2:$H$1308,2,FALSE),"")</f>
        <v>FIPALDINI PAOLO</v>
      </c>
      <c r="E15" s="44" t="str">
        <f>IF(C15&lt;&gt;"",VLOOKUP($C15,'Elenco giocatori'!$B$2:$H$1308,4,FALSE),"")</f>
        <v>M/D</v>
      </c>
      <c r="F15" s="44">
        <f>IF(C15&lt;&gt;"",VLOOKUP($E15,'Elenco giocatori'!$J$2:$K$5,2,FALSE),"")</f>
        <v>15</v>
      </c>
      <c r="G15" s="44">
        <f>IF(C15&lt;&gt;"",VLOOKUP($C15,'Elenco giocatori'!$B$2:$H$1308,7,FALSE),"")</f>
        <v>10</v>
      </c>
      <c r="H15" s="22">
        <v>6</v>
      </c>
      <c r="I15" s="22">
        <v>1046</v>
      </c>
      <c r="J15" s="24">
        <f t="shared" si="0"/>
        <v>1196</v>
      </c>
      <c r="K15" s="22">
        <f t="shared" si="1"/>
        <v>199.33333333333334</v>
      </c>
    </row>
    <row r="16" spans="1:11" ht="15.75">
      <c r="A16" s="19">
        <v>10</v>
      </c>
      <c r="B16" s="43" t="str">
        <f>IF(C16&lt;&gt;"",VLOOKUP($C16,'Elenco giocatori'!$B$2:$H$1308,3,FALSE),"")</f>
        <v>Strikelanders</v>
      </c>
      <c r="C16" s="44" t="s">
        <v>2493</v>
      </c>
      <c r="D16" s="129" t="str">
        <f>IF(C16&lt;&gt;"",VLOOKUP($C16,'Elenco giocatori'!$B$2:$H$1308,2,FALSE),"")</f>
        <v>BUSCIANTELLA RICCI CARLO</v>
      </c>
      <c r="E16" s="44" t="str">
        <f>IF(C16&lt;&gt;"",VLOOKUP($C16,'Elenco giocatori'!$B$2:$H$1308,4,FALSE),"")</f>
        <v>M/C</v>
      </c>
      <c r="F16" s="44">
        <f>IF(C16&lt;&gt;"",VLOOKUP($E16,'Elenco giocatori'!$J$2:$K$5,2,FALSE),"")</f>
        <v>10</v>
      </c>
      <c r="G16" s="44">
        <f>IF(C16&lt;&gt;"",VLOOKUP($C16,'Elenco giocatori'!$B$2:$H$1308,7,FALSE),"")</f>
        <v>11</v>
      </c>
      <c r="H16" s="22">
        <v>6</v>
      </c>
      <c r="I16" s="22">
        <v>1061</v>
      </c>
      <c r="J16" s="24">
        <f t="shared" si="0"/>
        <v>1187</v>
      </c>
      <c r="K16" s="22">
        <f t="shared" si="1"/>
        <v>197.83333333333334</v>
      </c>
    </row>
    <row r="17" spans="1:11" ht="15.75">
      <c r="A17" s="19">
        <v>11</v>
      </c>
      <c r="B17" s="43" t="str">
        <f>IF(C17&lt;&gt;"",VLOOKUP($C17,'Elenco giocatori'!$B$2:$H$1308,3,FALSE),"")</f>
        <v>A.S.B. Tricolore</v>
      </c>
      <c r="C17" s="44" t="s">
        <v>2545</v>
      </c>
      <c r="D17" s="129" t="str">
        <f>IF(C17&lt;&gt;"",VLOOKUP($C17,'Elenco giocatori'!$B$2:$H$1308,2,FALSE),"")</f>
        <v>FIORENTIN LORENZO</v>
      </c>
      <c r="E17" s="44" t="str">
        <f>IF(C17&lt;&gt;"",VLOOKUP($C17,'Elenco giocatori'!$B$2:$H$1308,4,FALSE),"")</f>
        <v>M/B</v>
      </c>
      <c r="F17" s="44">
        <f>IF(C17&lt;&gt;"",VLOOKUP($E17,'Elenco giocatori'!$J$2:$K$5,2,FALSE),"")</f>
        <v>5</v>
      </c>
      <c r="G17" s="44">
        <f>IF(C17&lt;&gt;"",VLOOKUP($C17,'Elenco giocatori'!$B$2:$H$1308,7,FALSE),"")</f>
        <v>2</v>
      </c>
      <c r="H17" s="22">
        <v>6</v>
      </c>
      <c r="I17" s="22">
        <v>1139</v>
      </c>
      <c r="J17" s="24">
        <f t="shared" si="0"/>
        <v>1181</v>
      </c>
      <c r="K17" s="22">
        <f t="shared" si="1"/>
        <v>196.83333333333334</v>
      </c>
    </row>
    <row r="18" spans="1:11" ht="15.75">
      <c r="A18" s="19">
        <v>12</v>
      </c>
      <c r="B18" s="43" t="str">
        <f>IF(C18&lt;&gt;"",VLOOKUP($C18,'Elenco giocatori'!$B$2:$H$1308,3,FALSE),"")</f>
        <v>Strikelanders</v>
      </c>
      <c r="C18" s="44" t="s">
        <v>2603</v>
      </c>
      <c r="D18" s="129" t="str">
        <f>IF(C18&lt;&gt;"",VLOOKUP($C18,'Elenco giocatori'!$B$2:$H$1308,2,FALSE),"")</f>
        <v>STRAZZELLA ROCCO</v>
      </c>
      <c r="E18" s="44" t="str">
        <f>IF(C18&lt;&gt;"",VLOOKUP($C18,'Elenco giocatori'!$B$2:$H$1308,4,FALSE),"")</f>
        <v>M/D</v>
      </c>
      <c r="F18" s="44">
        <f>IF(C18&lt;&gt;"",VLOOKUP($E18,'Elenco giocatori'!$J$2:$K$5,2,FALSE),"")</f>
        <v>15</v>
      </c>
      <c r="G18" s="44">
        <f>IF(C18&lt;&gt;"",VLOOKUP($C18,'Elenco giocatori'!$B$2:$H$1308,7,FALSE),"")</f>
        <v>0</v>
      </c>
      <c r="H18" s="22">
        <v>6</v>
      </c>
      <c r="I18" s="22">
        <v>1085</v>
      </c>
      <c r="J18" s="24">
        <f t="shared" si="0"/>
        <v>1175</v>
      </c>
      <c r="K18" s="22">
        <f t="shared" si="1"/>
        <v>195.83333333333334</v>
      </c>
    </row>
    <row r="19" spans="1:11" ht="15.75">
      <c r="A19" s="19">
        <v>13</v>
      </c>
      <c r="B19" s="43" t="str">
        <f>IF(C19&lt;&gt;"",VLOOKUP($C19,'Elenco giocatori'!$B$2:$H$1308,3,FALSE),"")</f>
        <v>Ronta Blues</v>
      </c>
      <c r="C19" s="44" t="s">
        <v>2801</v>
      </c>
      <c r="D19" s="129" t="str">
        <f>IF(C19&lt;&gt;"",VLOOKUP($C19,'Elenco giocatori'!$B$2:$H$1308,2,FALSE),"")</f>
        <v>DEL VECCHIO SANTE</v>
      </c>
      <c r="E19" s="44" t="str">
        <f>IF(C19&lt;&gt;"",VLOOKUP($C19,'Elenco giocatori'!$B$2:$H$1308,4,FALSE),"")</f>
        <v>M/B</v>
      </c>
      <c r="F19" s="44">
        <f>IF(C19&lt;&gt;"",VLOOKUP($E19,'Elenco giocatori'!$J$2:$K$5,2,FALSE),"")</f>
        <v>5</v>
      </c>
      <c r="G19" s="44">
        <f>IF(C19&lt;&gt;"",VLOOKUP($C19,'Elenco giocatori'!$B$2:$H$1308,7,FALSE),"")</f>
        <v>2</v>
      </c>
      <c r="H19" s="22">
        <v>6</v>
      </c>
      <c r="I19" s="22">
        <v>1122</v>
      </c>
      <c r="J19" s="24">
        <f t="shared" si="0"/>
        <v>1164</v>
      </c>
      <c r="K19" s="22">
        <f t="shared" si="1"/>
        <v>194</v>
      </c>
    </row>
    <row r="20" spans="1:11" ht="15.75">
      <c r="A20" s="19">
        <v>14</v>
      </c>
      <c r="B20" s="43" t="str">
        <f>IF(C20&lt;&gt;"",VLOOKUP($C20,'Elenco giocatori'!$B$2:$H$1308,3,FALSE),"")</f>
        <v>La Setta Del Torchio</v>
      </c>
      <c r="C20" s="44" t="s">
        <v>2505</v>
      </c>
      <c r="D20" s="129" t="str">
        <f>IF(C20&lt;&gt;"",VLOOKUP($C20,'Elenco giocatori'!$B$2:$H$1308,2,FALSE),"")</f>
        <v>VARRIALE ETTORE</v>
      </c>
      <c r="E20" s="44" t="str">
        <f>IF(C20&lt;&gt;"",VLOOKUP($C20,'Elenco giocatori'!$B$2:$H$1308,4,FALSE),"")</f>
        <v>M/D</v>
      </c>
      <c r="F20" s="44">
        <f>IF(C20&lt;&gt;"",VLOOKUP($E20,'Elenco giocatori'!$J$2:$K$5,2,FALSE),"")</f>
        <v>15</v>
      </c>
      <c r="G20" s="44">
        <f>IF(C20&lt;&gt;"",VLOOKUP($C20,'Elenco giocatori'!$B$2:$H$1308,7,FALSE),"")</f>
        <v>4</v>
      </c>
      <c r="H20" s="22">
        <v>6</v>
      </c>
      <c r="I20" s="22">
        <v>1046</v>
      </c>
      <c r="J20" s="24">
        <f t="shared" si="0"/>
        <v>1160</v>
      </c>
      <c r="K20" s="22">
        <f t="shared" si="1"/>
        <v>193.33333333333334</v>
      </c>
    </row>
    <row r="21" spans="1:11" ht="15.75">
      <c r="A21" s="19">
        <v>15</v>
      </c>
      <c r="B21" s="43" t="str">
        <f>IF(C21&lt;&gt;"",VLOOKUP($C21,'Elenco giocatori'!$B$2:$H$1308,3,FALSE),"")</f>
        <v>Strikelanders</v>
      </c>
      <c r="C21" s="44" t="s">
        <v>2495</v>
      </c>
      <c r="D21" s="129" t="str">
        <f>IF(C21&lt;&gt;"",VLOOKUP($C21,'Elenco giocatori'!$B$2:$H$1308,2,FALSE),"")</f>
        <v>SCOTTI LIVIO</v>
      </c>
      <c r="E21" s="44" t="str">
        <f>IF(C21&lt;&gt;"",VLOOKUP($C21,'Elenco giocatori'!$B$2:$H$1308,4,FALSE),"")</f>
        <v>M/D</v>
      </c>
      <c r="F21" s="44">
        <f>IF(C21&lt;&gt;"",VLOOKUP($E21,'Elenco giocatori'!$J$2:$K$5,2,FALSE),"")</f>
        <v>15</v>
      </c>
      <c r="G21" s="44">
        <f>IF(C21&lt;&gt;"",VLOOKUP($C21,'Elenco giocatori'!$B$2:$H$1308,7,FALSE),"")</f>
        <v>8</v>
      </c>
      <c r="H21" s="22">
        <v>6</v>
      </c>
      <c r="I21" s="22">
        <v>1019</v>
      </c>
      <c r="J21" s="24">
        <f t="shared" si="0"/>
        <v>1157</v>
      </c>
      <c r="K21" s="22">
        <f t="shared" si="1"/>
        <v>192.83333333333334</v>
      </c>
    </row>
    <row r="22" spans="1:11" ht="15.75">
      <c r="A22" s="19">
        <v>16</v>
      </c>
      <c r="B22" s="43" t="str">
        <f>IF(C22&lt;&gt;"",VLOOKUP($C22,'Elenco giocatori'!$B$2:$H$1308,3,FALSE),"")</f>
        <v>Strikelanders</v>
      </c>
      <c r="C22" s="44" t="s">
        <v>2625</v>
      </c>
      <c r="D22" s="129" t="str">
        <f>IF(C22&lt;&gt;"",VLOOKUP($C22,'Elenco giocatori'!$B$2:$H$1308,2,FALSE),"")</f>
        <v>SCAIOLI ADRIANO</v>
      </c>
      <c r="E22" s="44" t="str">
        <f>IF(C22&lt;&gt;"",VLOOKUP($C22,'Elenco giocatori'!$B$2:$H$1308,4,FALSE),"")</f>
        <v>M/C</v>
      </c>
      <c r="F22" s="44">
        <f>IF(C22&lt;&gt;"",VLOOKUP($E22,'Elenco giocatori'!$J$2:$K$5,2,FALSE),"")</f>
        <v>10</v>
      </c>
      <c r="G22" s="44">
        <f>IF(C22&lt;&gt;"",VLOOKUP($C22,'Elenco giocatori'!$B$2:$H$1308,7,FALSE),"")</f>
        <v>14</v>
      </c>
      <c r="H22" s="22">
        <v>6</v>
      </c>
      <c r="I22" s="22">
        <v>1012</v>
      </c>
      <c r="J22" s="24">
        <f t="shared" si="0"/>
        <v>1156</v>
      </c>
      <c r="K22" s="22">
        <f t="shared" si="1"/>
        <v>192.66666666666666</v>
      </c>
    </row>
    <row r="23" spans="1:11" ht="15.75">
      <c r="A23" s="19">
        <v>17</v>
      </c>
      <c r="B23" s="43" t="str">
        <f>IF(C23&lt;&gt;"",VLOOKUP($C23,'Elenco giocatori'!$B$2:$H$1308,3,FALSE),"")</f>
        <v>A.S. 2000 Vicenza B.C.</v>
      </c>
      <c r="C23" s="44" t="s">
        <v>2339</v>
      </c>
      <c r="D23" s="43" t="str">
        <f>IF(C23&lt;&gt;"",VLOOKUP($C23,'Elenco giocatori'!$B$2:$H$1308,2,FALSE),"")</f>
        <v>PERTEGATO GASTONE</v>
      </c>
      <c r="E23" s="44" t="str">
        <f>IF(C23&lt;&gt;"",VLOOKUP($C23,'Elenco giocatori'!$B$2:$H$1308,4,FALSE),"")</f>
        <v>M/A</v>
      </c>
      <c r="F23" s="44">
        <f>IF(C23&lt;&gt;"",VLOOKUP($E23,'Elenco giocatori'!$J$2:$K$5,2,FALSE),"")</f>
        <v>0</v>
      </c>
      <c r="G23" s="44">
        <f>IF(C23&lt;&gt;"",VLOOKUP($C23,'Elenco giocatori'!$B$2:$H$1308,7,FALSE),"")</f>
        <v>3</v>
      </c>
      <c r="H23" s="22">
        <v>6</v>
      </c>
      <c r="I23" s="24">
        <v>1125</v>
      </c>
      <c r="J23" s="22">
        <f t="shared" si="0"/>
        <v>1143</v>
      </c>
      <c r="K23" s="23">
        <f t="shared" si="1"/>
        <v>190.5</v>
      </c>
    </row>
    <row r="24" spans="1:11" ht="15.75">
      <c r="A24" s="19">
        <v>18</v>
      </c>
      <c r="B24" s="43" t="str">
        <f>IF(C24&lt;&gt;"",VLOOKUP($C24,'Elenco giocatori'!$B$2:$H$1308,3,FALSE),"")</f>
        <v>Real Team</v>
      </c>
      <c r="C24" s="44" t="s">
        <v>2443</v>
      </c>
      <c r="D24" s="129" t="str">
        <f>IF(C24&lt;&gt;"",VLOOKUP($C24,'Elenco giocatori'!$B$2:$H$1308,2,FALSE),"")</f>
        <v>RUSSO ERNESTO</v>
      </c>
      <c r="E24" s="44" t="str">
        <f>IF(C24&lt;&gt;"",VLOOKUP($C24,'Elenco giocatori'!$B$2:$H$1308,4,FALSE),"")</f>
        <v>M/B</v>
      </c>
      <c r="F24" s="44">
        <f>IF(C24&lt;&gt;"",VLOOKUP($E24,'Elenco giocatori'!$J$2:$K$5,2,FALSE),"")</f>
        <v>5</v>
      </c>
      <c r="G24" s="44">
        <f>IF(C24&lt;&gt;"",VLOOKUP($C24,'Elenco giocatori'!$B$2:$H$1308,7,FALSE),"")</f>
        <v>1</v>
      </c>
      <c r="H24" s="22">
        <v>6</v>
      </c>
      <c r="I24" s="22">
        <v>1083</v>
      </c>
      <c r="J24" s="24">
        <f t="shared" si="0"/>
        <v>1119</v>
      </c>
      <c r="K24" s="22">
        <f t="shared" si="1"/>
        <v>186.5</v>
      </c>
    </row>
    <row r="25" spans="1:11" ht="15.75">
      <c r="A25" s="19">
        <v>19</v>
      </c>
      <c r="B25" s="43" t="str">
        <f>IF(C25&lt;&gt;"",VLOOKUP($C25,'Elenco giocatori'!$B$2:$H$1308,3,FALSE),"")</f>
        <v>Mistral Napoli</v>
      </c>
      <c r="C25" s="44" t="s">
        <v>2457</v>
      </c>
      <c r="D25" s="129" t="str">
        <f>IF(C25&lt;&gt;"",VLOOKUP($C25,'Elenco giocatori'!$B$2:$H$1308,2,FALSE),"")</f>
        <v>PASCOTTO GIUSEPPE</v>
      </c>
      <c r="E25" s="44" t="str">
        <f>IF(C25&lt;&gt;"",VLOOKUP($C25,'Elenco giocatori'!$B$2:$H$1308,4,FALSE),"")</f>
        <v>M/D</v>
      </c>
      <c r="F25" s="44">
        <f>IF(C25&lt;&gt;"",VLOOKUP($E25,'Elenco giocatori'!$J$2:$K$5,2,FALSE),"")</f>
        <v>15</v>
      </c>
      <c r="G25" s="44">
        <f>IF(C25&lt;&gt;"",VLOOKUP($C25,'Elenco giocatori'!$B$2:$H$1308,7,FALSE),"")</f>
        <v>9</v>
      </c>
      <c r="H25" s="22">
        <v>6</v>
      </c>
      <c r="I25" s="22">
        <v>968</v>
      </c>
      <c r="J25" s="24">
        <f t="shared" si="0"/>
        <v>1112</v>
      </c>
      <c r="K25" s="22">
        <f t="shared" si="1"/>
        <v>185.33333333333334</v>
      </c>
    </row>
    <row r="26" spans="1:11" ht="15.75">
      <c r="A26" s="19">
        <v>20</v>
      </c>
      <c r="B26" s="43" t="str">
        <f>IF(C26&lt;&gt;"",VLOOKUP($C26,'Elenco giocatori'!$B$2:$H$1308,3,FALSE),"")</f>
        <v>A.S. 2001</v>
      </c>
      <c r="C26" s="44" t="s">
        <v>2712</v>
      </c>
      <c r="D26" s="129" t="str">
        <f>IF(C26&lt;&gt;"",VLOOKUP($C26,'Elenco giocatori'!$B$2:$H$1308,2,FALSE),"")</f>
        <v>GULINELLI SERGIO</v>
      </c>
      <c r="E26" s="44" t="str">
        <f>IF(C26&lt;&gt;"",VLOOKUP($C26,'Elenco giocatori'!$B$2:$H$1308,4,FALSE),"")</f>
        <v>M/D</v>
      </c>
      <c r="F26" s="44">
        <f>IF(C26&lt;&gt;"",VLOOKUP($E26,'Elenco giocatori'!$J$2:$K$5,2,FALSE),"")</f>
        <v>15</v>
      </c>
      <c r="G26" s="44">
        <f>IF(C26&lt;&gt;"",VLOOKUP($C26,'Elenco giocatori'!$B$2:$H$1308,7,FALSE),"")</f>
        <v>9</v>
      </c>
      <c r="H26" s="22">
        <v>6</v>
      </c>
      <c r="I26" s="22">
        <v>960</v>
      </c>
      <c r="J26" s="24">
        <f t="shared" si="0"/>
        <v>1104</v>
      </c>
      <c r="K26" s="22">
        <f t="shared" si="1"/>
        <v>184</v>
      </c>
    </row>
    <row r="27" spans="1:11" ht="15.75">
      <c r="A27" s="19">
        <v>21</v>
      </c>
      <c r="B27" s="43" t="str">
        <f>IF(C27&lt;&gt;"",VLOOKUP($C27,'Elenco giocatori'!$B$2:$H$1308,3,FALSE),"")</f>
        <v>A.S. 2000 Vicenza B.C.</v>
      </c>
      <c r="C27" s="44" t="s">
        <v>2341</v>
      </c>
      <c r="D27" s="43" t="str">
        <f>IF(C27&lt;&gt;"",VLOOKUP($C27,'Elenco giocatori'!$B$2:$H$1308,2,FALSE),"")</f>
        <v>ROTONDARO CARMINE</v>
      </c>
      <c r="E27" s="44" t="str">
        <f>IF(C27&lt;&gt;"",VLOOKUP($C27,'Elenco giocatori'!$B$2:$H$1308,4,FALSE),"")</f>
        <v>M/B</v>
      </c>
      <c r="F27" s="44">
        <f>IF(C27&lt;&gt;"",VLOOKUP($E27,'Elenco giocatori'!$J$2:$K$5,2,FALSE),"")</f>
        <v>5</v>
      </c>
      <c r="G27" s="44">
        <f>IF(C27&lt;&gt;"",VLOOKUP($C27,'Elenco giocatori'!$B$2:$H$1308,7,FALSE),"")</f>
        <v>4</v>
      </c>
      <c r="H27" s="22">
        <v>6</v>
      </c>
      <c r="I27" s="24">
        <v>1049</v>
      </c>
      <c r="J27" s="22">
        <f t="shared" si="0"/>
        <v>1103</v>
      </c>
      <c r="K27" s="23">
        <f t="shared" si="1"/>
        <v>183.83333333333334</v>
      </c>
    </row>
    <row r="28" spans="1:11" ht="15.75">
      <c r="A28" s="19">
        <v>22</v>
      </c>
      <c r="B28" s="43" t="str">
        <f>IF(C28&lt;&gt;"",VLOOKUP($C28,'Elenco giocatori'!$B$2:$H$1308,3,FALSE),"")</f>
        <v>A.S. Cobra Bowling 1963 Mi</v>
      </c>
      <c r="C28" s="44" t="s">
        <v>2752</v>
      </c>
      <c r="D28" s="129" t="str">
        <f>IF(C28&lt;&gt;"",VLOOKUP($C28,'Elenco giocatori'!$B$2:$H$1308,2,FALSE),"")</f>
        <v>FERRAZZI ATTILIO</v>
      </c>
      <c r="E28" s="44" t="str">
        <f>IF(C28&lt;&gt;"",VLOOKUP($C28,'Elenco giocatori'!$B$2:$H$1308,4,FALSE),"")</f>
        <v>M/B</v>
      </c>
      <c r="F28" s="44">
        <f>IF(C28&lt;&gt;"",VLOOKUP($E28,'Elenco giocatori'!$J$2:$K$5,2,FALSE),"")</f>
        <v>5</v>
      </c>
      <c r="G28" s="44">
        <f>IF(C28&lt;&gt;"",VLOOKUP($C28,'Elenco giocatori'!$B$2:$H$1308,7,FALSE),"")</f>
        <v>1</v>
      </c>
      <c r="H28" s="22">
        <v>6</v>
      </c>
      <c r="I28" s="22">
        <v>1052</v>
      </c>
      <c r="J28" s="24">
        <f t="shared" si="0"/>
        <v>1088</v>
      </c>
      <c r="K28" s="22">
        <f t="shared" si="1"/>
        <v>181.33333333333334</v>
      </c>
    </row>
    <row r="29" spans="1:11" ht="15.75">
      <c r="A29" s="19">
        <v>23</v>
      </c>
      <c r="B29" s="43" t="str">
        <f>IF(C29&lt;&gt;"",VLOOKUP($C29,'Elenco giocatori'!$B$2:$H$1308,3,FALSE),"")</f>
        <v>La Setta Del Torchio</v>
      </c>
      <c r="C29" s="44" t="s">
        <v>2758</v>
      </c>
      <c r="D29" s="129" t="str">
        <f>IF(C29&lt;&gt;"",VLOOKUP($C29,'Elenco giocatori'!$B$2:$H$1308,2,FALSE),"")</f>
        <v>VANZO CORRADO</v>
      </c>
      <c r="E29" s="44" t="str">
        <f>IF(C29&lt;&gt;"",VLOOKUP($C29,'Elenco giocatori'!$B$2:$H$1308,4,FALSE),"")</f>
        <v>M/B</v>
      </c>
      <c r="F29" s="44">
        <f>IF(C29&lt;&gt;"",VLOOKUP($E29,'Elenco giocatori'!$J$2:$K$5,2,FALSE),"")</f>
        <v>5</v>
      </c>
      <c r="G29" s="44">
        <f>IF(C29&lt;&gt;"",VLOOKUP($C29,'Elenco giocatori'!$B$2:$H$1308,7,FALSE),"")</f>
        <v>3</v>
      </c>
      <c r="H29" s="22">
        <v>6</v>
      </c>
      <c r="I29" s="22">
        <v>1040</v>
      </c>
      <c r="J29" s="24">
        <f t="shared" si="0"/>
        <v>1088</v>
      </c>
      <c r="K29" s="22">
        <f t="shared" si="1"/>
        <v>181.33333333333334</v>
      </c>
    </row>
    <row r="30" spans="1:11" ht="15.75">
      <c r="A30" s="19">
        <v>24</v>
      </c>
      <c r="B30" s="43" t="str">
        <f>IF(C30&lt;&gt;"",VLOOKUP($C30,'Elenco giocatori'!$B$2:$H$1308,3,FALSE),"")</f>
        <v>Mistral Napoli</v>
      </c>
      <c r="C30" s="44" t="s">
        <v>2461</v>
      </c>
      <c r="D30" s="129" t="str">
        <f>IF(C30&lt;&gt;"",VLOOKUP($C30,'Elenco giocatori'!$B$2:$H$1308,2,FALSE),"")</f>
        <v>MAUTONE GENNARO</v>
      </c>
      <c r="E30" s="44" t="str">
        <f>IF(C30&lt;&gt;"",VLOOKUP($C30,'Elenco giocatori'!$B$2:$H$1308,4,FALSE),"")</f>
        <v>M/D</v>
      </c>
      <c r="F30" s="44">
        <f>IF(C30&lt;&gt;"",VLOOKUP($E30,'Elenco giocatori'!$J$2:$K$5,2,FALSE),"")</f>
        <v>15</v>
      </c>
      <c r="G30" s="44">
        <f>IF(C30&lt;&gt;"",VLOOKUP($C30,'Elenco giocatori'!$B$2:$H$1308,7,FALSE),"")</f>
        <v>8</v>
      </c>
      <c r="H30" s="22">
        <v>6</v>
      </c>
      <c r="I30" s="22">
        <v>948</v>
      </c>
      <c r="J30" s="24">
        <f t="shared" si="0"/>
        <v>1086</v>
      </c>
      <c r="K30" s="22">
        <f t="shared" si="1"/>
        <v>181</v>
      </c>
    </row>
    <row r="31" spans="1:11" ht="15.75">
      <c r="A31" s="19">
        <v>25</v>
      </c>
      <c r="B31" s="43" t="str">
        <f>IF(C31&lt;&gt;"",VLOOKUP($C31,'Elenco giocatori'!$B$2:$H$1308,3,FALSE),"")</f>
        <v>Galeone</v>
      </c>
      <c r="C31" s="44" t="s">
        <v>2353</v>
      </c>
      <c r="D31" s="129" t="str">
        <f>IF(C31&lt;&gt;"",VLOOKUP($C31,'Elenco giocatori'!$B$2:$H$1308,2,FALSE),"")</f>
        <v>GUZZINATI BENITO</v>
      </c>
      <c r="E31" s="44" t="str">
        <f>IF(C31&lt;&gt;"",VLOOKUP($C31,'Elenco giocatori'!$B$2:$H$1308,4,FALSE),"")</f>
        <v>M/C</v>
      </c>
      <c r="F31" s="44">
        <f>IF(C31&lt;&gt;"",VLOOKUP($E31,'Elenco giocatori'!$J$2:$K$5,2,FALSE),"")</f>
        <v>10</v>
      </c>
      <c r="G31" s="44">
        <f>IF(C31&lt;&gt;"",VLOOKUP($C31,'Elenco giocatori'!$B$2:$H$1308,7,FALSE),"")</f>
        <v>9</v>
      </c>
      <c r="H31" s="22">
        <v>6</v>
      </c>
      <c r="I31" s="22">
        <v>968</v>
      </c>
      <c r="J31" s="24">
        <f t="shared" si="0"/>
        <v>1082</v>
      </c>
      <c r="K31" s="22">
        <f t="shared" si="1"/>
        <v>180.33333333333334</v>
      </c>
    </row>
    <row r="32" spans="1:11" ht="15.75">
      <c r="A32" s="19">
        <v>26</v>
      </c>
      <c r="B32" s="43" t="str">
        <f>IF(C32&lt;&gt;"",VLOOKUP($C32,'Elenco giocatori'!$B$2:$H$1308,3,FALSE),"")</f>
        <v>Magia B.C.</v>
      </c>
      <c r="C32" s="44" t="s">
        <v>2692</v>
      </c>
      <c r="D32" s="129" t="str">
        <f>IF(C32&lt;&gt;"",VLOOKUP($C32,'Elenco giocatori'!$B$2:$H$1308,2,FALSE),"")</f>
        <v>GARUTTI ANTONIO</v>
      </c>
      <c r="E32" s="44" t="str">
        <f>IF(C32&lt;&gt;"",VLOOKUP($C32,'Elenco giocatori'!$B$2:$H$1308,4,FALSE),"")</f>
        <v>M/C</v>
      </c>
      <c r="F32" s="44">
        <f>IF(C32&lt;&gt;"",VLOOKUP($E32,'Elenco giocatori'!$J$2:$K$5,2,FALSE),"")</f>
        <v>10</v>
      </c>
      <c r="G32" s="44">
        <f>IF(C32&lt;&gt;"",VLOOKUP($C32,'Elenco giocatori'!$B$2:$H$1308,7,FALSE),"")</f>
        <v>0</v>
      </c>
      <c r="H32" s="22">
        <v>6</v>
      </c>
      <c r="I32" s="22">
        <v>1020</v>
      </c>
      <c r="J32" s="24">
        <f t="shared" si="0"/>
        <v>1080</v>
      </c>
      <c r="K32" s="22">
        <f t="shared" si="1"/>
        <v>180</v>
      </c>
    </row>
    <row r="33" spans="1:11" ht="15.75">
      <c r="A33" s="19">
        <v>27</v>
      </c>
      <c r="B33" s="43" t="str">
        <f>IF(C33&lt;&gt;"",VLOOKUP($C33,'Elenco giocatori'!$B$2:$H$1308,3,FALSE),"")</f>
        <v>Galeone</v>
      </c>
      <c r="C33" s="44" t="s">
        <v>2357</v>
      </c>
      <c r="D33" s="129" t="str">
        <f>IF(C33&lt;&gt;"",VLOOKUP($C33,'Elenco giocatori'!$B$2:$H$1308,2,FALSE),"")</f>
        <v>MANDRIOLI CARLO</v>
      </c>
      <c r="E33" s="44" t="str">
        <f>IF(C33&lt;&gt;"",VLOOKUP($C33,'Elenco giocatori'!$B$2:$H$1308,4,FALSE),"")</f>
        <v>M/A</v>
      </c>
      <c r="F33" s="44">
        <f>IF(C33&lt;&gt;"",VLOOKUP($E33,'Elenco giocatori'!$J$2:$K$5,2,FALSE),"")</f>
        <v>0</v>
      </c>
      <c r="G33" s="44">
        <f>IF(C33&lt;&gt;"",VLOOKUP($C33,'Elenco giocatori'!$B$2:$H$1308,7,FALSE),"")</f>
        <v>1</v>
      </c>
      <c r="H33" s="22">
        <v>6</v>
      </c>
      <c r="I33" s="22">
        <v>1066</v>
      </c>
      <c r="J33" s="24">
        <f t="shared" si="0"/>
        <v>1072</v>
      </c>
      <c r="K33" s="22">
        <f t="shared" si="1"/>
        <v>178.66666666666666</v>
      </c>
    </row>
    <row r="34" spans="1:11" ht="15.75">
      <c r="A34" s="19">
        <v>28</v>
      </c>
      <c r="B34" s="43" t="str">
        <f>IF(C34&lt;&gt;"",VLOOKUP($C34,'Elenco giocatori'!$B$2:$H$1308,3,FALSE),"")</f>
        <v>Linea Blu</v>
      </c>
      <c r="C34" s="44" t="s">
        <v>2531</v>
      </c>
      <c r="D34" s="129" t="str">
        <f>IF(C34&lt;&gt;"",VLOOKUP($C34,'Elenco giocatori'!$B$2:$H$1308,2,FALSE),"")</f>
        <v>SERRANI UMBERTO</v>
      </c>
      <c r="E34" s="44" t="str">
        <f>IF(C34&lt;&gt;"",VLOOKUP($C34,'Elenco giocatori'!$B$2:$H$1308,4,FALSE),"")</f>
        <v>M/D</v>
      </c>
      <c r="F34" s="44">
        <f>IF(C34&lt;&gt;"",VLOOKUP($E34,'Elenco giocatori'!$J$2:$K$5,2,FALSE),"")</f>
        <v>15</v>
      </c>
      <c r="G34" s="44">
        <f>IF(C34&lt;&gt;"",VLOOKUP($C34,'Elenco giocatori'!$B$2:$H$1308,7,FALSE),"")</f>
        <v>8</v>
      </c>
      <c r="H34" s="22">
        <v>6</v>
      </c>
      <c r="I34" s="22">
        <v>906</v>
      </c>
      <c r="J34" s="24">
        <f t="shared" si="0"/>
        <v>1044</v>
      </c>
      <c r="K34" s="22">
        <f t="shared" si="1"/>
        <v>174</v>
      </c>
    </row>
    <row r="35" spans="1:11" ht="15.75">
      <c r="A35" s="19">
        <v>29</v>
      </c>
      <c r="B35" s="43" t="str">
        <f>IF(C35&lt;&gt;"",VLOOKUP($C35,'Elenco giocatori'!$B$2:$H$1308,3,FALSE),"")</f>
        <v>A.S. 2000 Vicenza B.C.</v>
      </c>
      <c r="C35" s="44" t="s">
        <v>2385</v>
      </c>
      <c r="D35" s="43" t="str">
        <f>IF(C35&lt;&gt;"",VLOOKUP($C35,'Elenco giocatori'!$B$2:$H$1308,2,FALSE),"")</f>
        <v>SASSI GRAZIANO</v>
      </c>
      <c r="E35" s="44" t="str">
        <f>IF(C35&lt;&gt;"",VLOOKUP($C35,'Elenco giocatori'!$B$2:$H$1308,4,FALSE),"")</f>
        <v>M/B</v>
      </c>
      <c r="F35" s="44">
        <f>IF(C35&lt;&gt;"",VLOOKUP($E35,'Elenco giocatori'!$J$2:$K$5,2,FALSE),"")</f>
        <v>5</v>
      </c>
      <c r="G35" s="44">
        <f>IF(C35&lt;&gt;"",VLOOKUP($C35,'Elenco giocatori'!$B$2:$H$1308,7,FALSE),"")</f>
        <v>3</v>
      </c>
      <c r="H35" s="22">
        <v>6</v>
      </c>
      <c r="I35" s="24">
        <v>971</v>
      </c>
      <c r="J35" s="22">
        <f t="shared" si="0"/>
        <v>1019</v>
      </c>
      <c r="K35" s="23">
        <f t="shared" si="1"/>
        <v>169.83333333333334</v>
      </c>
    </row>
    <row r="36" spans="1:11" ht="15.75">
      <c r="A36" s="19">
        <v>30</v>
      </c>
      <c r="B36" s="43" t="str">
        <f>IF(C36&lt;&gt;"",VLOOKUP($C36,'Elenco giocatori'!$B$2:$H$1308,3,FALSE),"")</f>
        <v>B.C. Woodpecker</v>
      </c>
      <c r="C36" s="44" t="s">
        <v>2591</v>
      </c>
      <c r="D36" s="129" t="str">
        <f>IF(C36&lt;&gt;"",VLOOKUP($C36,'Elenco giocatori'!$B$2:$H$1308,2,FALSE),"")</f>
        <v>PUCA MASSIMO</v>
      </c>
      <c r="E36" s="44" t="str">
        <f>IF(C36&lt;&gt;"",VLOOKUP($C36,'Elenco giocatori'!$B$2:$H$1308,4,FALSE),"")</f>
        <v>M/B</v>
      </c>
      <c r="F36" s="44">
        <f>IF(C36&lt;&gt;"",VLOOKUP($E36,'Elenco giocatori'!$J$2:$K$5,2,FALSE),"")</f>
        <v>5</v>
      </c>
      <c r="G36" s="44">
        <f>IF(C36&lt;&gt;"",VLOOKUP($C36,'Elenco giocatori'!$B$2:$H$1308,7,FALSE),"")</f>
        <v>0</v>
      </c>
      <c r="H36" s="22">
        <v>6</v>
      </c>
      <c r="I36" s="22">
        <v>987</v>
      </c>
      <c r="J36" s="24">
        <f t="shared" si="0"/>
        <v>1017</v>
      </c>
      <c r="K36" s="22">
        <f t="shared" si="1"/>
        <v>169.5</v>
      </c>
    </row>
    <row r="37" spans="1:11" ht="15.75">
      <c r="A37" s="19">
        <v>31</v>
      </c>
      <c r="B37" s="43" t="str">
        <f>IF(C37&lt;&gt;"",VLOOKUP($C37,'Elenco giocatori'!$B$2:$H$1308,3,FALSE),"")</f>
        <v>Linea Blu</v>
      </c>
      <c r="C37" s="44" t="s">
        <v>2425</v>
      </c>
      <c r="D37" s="129" t="str">
        <f>IF(C37&lt;&gt;"",VLOOKUP($C37,'Elenco giocatori'!$B$2:$H$1308,2,FALSE),"")</f>
        <v>BATTAGLIA LUIGI</v>
      </c>
      <c r="E37" s="44" t="str">
        <f>IF(C37&lt;&gt;"",VLOOKUP($C37,'Elenco giocatori'!$B$2:$H$1308,4,FALSE),"")</f>
        <v>M/C</v>
      </c>
      <c r="F37" s="44">
        <f>IF(C37&lt;&gt;"",VLOOKUP($E37,'Elenco giocatori'!$J$2:$K$5,2,FALSE),"")</f>
        <v>10</v>
      </c>
      <c r="G37" s="44">
        <f>IF(C37&lt;&gt;"",VLOOKUP($C37,'Elenco giocatori'!$B$2:$H$1308,7,FALSE),"")</f>
        <v>1</v>
      </c>
      <c r="H37" s="22">
        <v>6</v>
      </c>
      <c r="I37" s="22">
        <v>951</v>
      </c>
      <c r="J37" s="24">
        <f t="shared" si="0"/>
        <v>1017</v>
      </c>
      <c r="K37" s="22">
        <f t="shared" si="1"/>
        <v>169.5</v>
      </c>
    </row>
    <row r="38" spans="1:11" ht="15.75">
      <c r="A38" s="19">
        <v>32</v>
      </c>
      <c r="B38" s="43" t="str">
        <f>IF(C38&lt;&gt;"",VLOOKUP($C38,'Elenco giocatori'!$B$2:$H$1308,3,FALSE),"")</f>
        <v>A.S. All Star Team</v>
      </c>
      <c r="C38" s="44" t="s">
        <v>2543</v>
      </c>
      <c r="D38" s="129" t="str">
        <f>IF(C38&lt;&gt;"",VLOOKUP($C38,'Elenco giocatori'!$B$2:$H$1308,2,FALSE),"")</f>
        <v>GENTILE CARLO</v>
      </c>
      <c r="E38" s="44" t="str">
        <f>IF(C38&lt;&gt;"",VLOOKUP($C38,'Elenco giocatori'!$B$2:$H$1308,4,FALSE),"")</f>
        <v>M/D</v>
      </c>
      <c r="F38" s="44">
        <f>IF(C38&lt;&gt;"",VLOOKUP($E38,'Elenco giocatori'!$J$2:$K$5,2,FALSE),"")</f>
        <v>15</v>
      </c>
      <c r="G38" s="44">
        <f>IF(C38&lt;&gt;"",VLOOKUP($C38,'Elenco giocatori'!$B$2:$H$1308,7,FALSE),"")</f>
        <v>5</v>
      </c>
      <c r="H38" s="22">
        <v>6</v>
      </c>
      <c r="I38" s="22">
        <v>881</v>
      </c>
      <c r="J38" s="24">
        <f t="shared" si="0"/>
        <v>1001</v>
      </c>
      <c r="K38" s="22">
        <f t="shared" si="1"/>
        <v>166.83333333333334</v>
      </c>
    </row>
    <row r="39" spans="1:11" ht="15.75">
      <c r="A39" s="19">
        <v>33</v>
      </c>
      <c r="B39" s="43" t="str">
        <f>IF(C39&lt;&gt;"",VLOOKUP($C39,'Elenco giocatori'!$B$2:$H$1308,3,FALSE),"")</f>
        <v>Galeone</v>
      </c>
      <c r="C39" s="44" t="s">
        <v>2355</v>
      </c>
      <c r="D39" s="129" t="str">
        <f>IF(C39&lt;&gt;"",VLOOKUP($C39,'Elenco giocatori'!$B$2:$H$1308,2,FALSE),"")</f>
        <v>CESARI FRANCO</v>
      </c>
      <c r="E39" s="44" t="str">
        <f>IF(C39&lt;&gt;"",VLOOKUP($C39,'Elenco giocatori'!$B$2:$H$1308,4,FALSE),"")</f>
        <v>M/A</v>
      </c>
      <c r="F39" s="44">
        <f>IF(C39&lt;&gt;"",VLOOKUP($E39,'Elenco giocatori'!$J$2:$K$5,2,FALSE),"")</f>
        <v>0</v>
      </c>
      <c r="G39" s="44">
        <f>IF(C39&lt;&gt;"",VLOOKUP($C39,'Elenco giocatori'!$B$2:$H$1308,7,FALSE),"")</f>
        <v>10</v>
      </c>
      <c r="H39" s="22">
        <v>6</v>
      </c>
      <c r="I39" s="22">
        <v>928</v>
      </c>
      <c r="J39" s="24">
        <f t="shared" si="0"/>
        <v>988</v>
      </c>
      <c r="K39" s="22">
        <f t="shared" si="1"/>
        <v>164.66666666666666</v>
      </c>
    </row>
    <row r="40" spans="1:11" ht="15.75">
      <c r="A40" s="19">
        <v>34</v>
      </c>
      <c r="B40" s="43" t="str">
        <f>IF(C40&lt;&gt;"",VLOOKUP($C40,'Elenco giocatori'!$B$2:$H$1308,3,FALSE),"")</f>
        <v>A.S. 2000 Vicenza B.C.</v>
      </c>
      <c r="C40" s="44" t="s">
        <v>2662</v>
      </c>
      <c r="D40" s="129" t="str">
        <f>IF(C40&lt;&gt;"",VLOOKUP($C40,'Elenco giocatori'!$B$2:$H$1308,2,FALSE),"")</f>
        <v>DAL MONTE CARLO</v>
      </c>
      <c r="E40" s="44" t="str">
        <f>IF(C40&lt;&gt;"",VLOOKUP($C40,'Elenco giocatori'!$B$2:$H$1308,4,FALSE),"")</f>
        <v>M/B</v>
      </c>
      <c r="F40" s="44">
        <f>IF(C40&lt;&gt;"",VLOOKUP($E40,'Elenco giocatori'!$J$2:$K$5,2,FALSE),"")</f>
        <v>5</v>
      </c>
      <c r="G40" s="44">
        <f>IF(C40&lt;&gt;"",VLOOKUP($C40,'Elenco giocatori'!$B$2:$H$1308,7,FALSE),"")</f>
        <v>5</v>
      </c>
      <c r="H40" s="22">
        <v>6</v>
      </c>
      <c r="I40" s="22">
        <v>892</v>
      </c>
      <c r="J40" s="24">
        <f t="shared" si="0"/>
        <v>952</v>
      </c>
      <c r="K40" s="22">
        <f t="shared" si="1"/>
        <v>158.66666666666666</v>
      </c>
    </row>
  </sheetData>
  <sheetProtection/>
  <mergeCells count="7">
    <mergeCell ref="A1:H3"/>
    <mergeCell ref="J1:K1"/>
    <mergeCell ref="J2:K2"/>
    <mergeCell ref="J3:K3"/>
    <mergeCell ref="A4:H5"/>
    <mergeCell ref="J4:K4"/>
    <mergeCell ref="J5:K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A1:L74"/>
  <sheetViews>
    <sheetView zoomScalePageLayoutView="0" workbookViewId="0" topLeftCell="A34">
      <selection activeCell="A1" sqref="A1:L74"/>
    </sheetView>
  </sheetViews>
  <sheetFormatPr defaultColWidth="9.140625" defaultRowHeight="15"/>
  <cols>
    <col min="1" max="1" width="5.57421875" style="0" bestFit="1" customWidth="1"/>
    <col min="2" max="2" width="23.140625" style="0" bestFit="1" customWidth="1"/>
    <col min="4" max="4" width="21.7109375" style="0" bestFit="1" customWidth="1"/>
    <col min="5" max="5" width="4.7109375" style="0" customWidth="1"/>
    <col min="6" max="6" width="4.00390625" style="0" customWidth="1"/>
    <col min="7" max="7" width="6.7109375" style="0" customWidth="1"/>
    <col min="8" max="8" width="5.57421875" style="0" customWidth="1"/>
    <col min="9" max="9" width="10.8515625" style="0" customWidth="1"/>
  </cols>
  <sheetData>
    <row r="1" spans="1:12" ht="16.5" thickBot="1">
      <c r="A1" s="198" t="s">
        <v>2764</v>
      </c>
      <c r="B1" s="198"/>
      <c r="C1" s="198"/>
      <c r="D1" s="198"/>
      <c r="E1" s="198"/>
      <c r="F1" s="198"/>
      <c r="G1" s="198"/>
      <c r="H1" s="199"/>
      <c r="I1" s="48" t="s">
        <v>2765</v>
      </c>
      <c r="J1" s="200" t="s">
        <v>2783</v>
      </c>
      <c r="K1" s="200"/>
      <c r="L1" s="200"/>
    </row>
    <row r="2" spans="1:12" ht="16.5" thickBot="1">
      <c r="A2" s="198"/>
      <c r="B2" s="198"/>
      <c r="C2" s="198"/>
      <c r="D2" s="198"/>
      <c r="E2" s="198"/>
      <c r="F2" s="198"/>
      <c r="G2" s="198"/>
      <c r="H2" s="199"/>
      <c r="I2" s="48" t="s">
        <v>2767</v>
      </c>
      <c r="J2" s="201">
        <v>41579</v>
      </c>
      <c r="K2" s="201"/>
      <c r="L2" s="201"/>
    </row>
    <row r="3" spans="1:12" ht="16.5" thickBot="1">
      <c r="A3" s="198"/>
      <c r="B3" s="198"/>
      <c r="C3" s="198"/>
      <c r="D3" s="198"/>
      <c r="E3" s="198"/>
      <c r="F3" s="198"/>
      <c r="G3" s="198"/>
      <c r="H3" s="199"/>
      <c r="I3" s="48" t="s">
        <v>2768</v>
      </c>
      <c r="J3" s="201">
        <v>41581</v>
      </c>
      <c r="K3" s="201"/>
      <c r="L3" s="201"/>
    </row>
    <row r="4" spans="1:12" ht="16.5" thickBot="1">
      <c r="A4" s="202" t="s">
        <v>2796</v>
      </c>
      <c r="B4" s="202"/>
      <c r="C4" s="202"/>
      <c r="D4" s="202"/>
      <c r="E4" s="202"/>
      <c r="F4" s="202"/>
      <c r="G4" s="202"/>
      <c r="H4" s="203"/>
      <c r="I4" s="48" t="s">
        <v>2769</v>
      </c>
      <c r="J4" s="200" t="s">
        <v>2814</v>
      </c>
      <c r="K4" s="200"/>
      <c r="L4" s="200"/>
    </row>
    <row r="5" spans="1:12" ht="16.5" thickBot="1">
      <c r="A5" s="204"/>
      <c r="B5" s="204"/>
      <c r="C5" s="204"/>
      <c r="D5" s="204"/>
      <c r="E5" s="204"/>
      <c r="F5" s="204"/>
      <c r="G5" s="204"/>
      <c r="H5" s="205"/>
      <c r="I5" s="48" t="s">
        <v>2770</v>
      </c>
      <c r="J5" s="206" t="s">
        <v>2771</v>
      </c>
      <c r="K5" s="206"/>
      <c r="L5" s="206"/>
    </row>
    <row r="6" spans="1:12" ht="22.5">
      <c r="A6" s="49" t="s">
        <v>2772</v>
      </c>
      <c r="B6" s="50" t="s">
        <v>2773</v>
      </c>
      <c r="C6" s="50" t="s">
        <v>2774</v>
      </c>
      <c r="D6" s="50" t="s">
        <v>2775</v>
      </c>
      <c r="E6" s="51" t="s">
        <v>2776</v>
      </c>
      <c r="F6" s="51" t="s">
        <v>2777</v>
      </c>
      <c r="G6" s="52" t="s">
        <v>2784</v>
      </c>
      <c r="H6" s="53" t="s">
        <v>2778</v>
      </c>
      <c r="I6" s="54" t="s">
        <v>2779</v>
      </c>
      <c r="J6" s="54" t="s">
        <v>2780</v>
      </c>
      <c r="K6" s="54"/>
      <c r="L6" s="55" t="s">
        <v>2785</v>
      </c>
    </row>
    <row r="7" spans="1:12" ht="15">
      <c r="A7" s="207">
        <v>1</v>
      </c>
      <c r="B7" s="56" t="str">
        <f>IF(C7&lt;&gt;"",VLOOKUP($C7,'Elenco giocatori'!$B$2:$H$1308,3,FALSE),"")</f>
        <v>A.S. Cobra Bowling 1963 Mi</v>
      </c>
      <c r="C7" s="57" t="s">
        <v>1976</v>
      </c>
      <c r="D7" s="56" t="str">
        <f>IF(C7&lt;&gt;"",VLOOKUP($C7,'Elenco giocatori'!$B$2:$H$1308,2,FALSE),"")</f>
        <v>MAGGI ANGELO</v>
      </c>
      <c r="E7" s="58" t="str">
        <f>IF(C7&lt;&gt;"",VLOOKUP($C7,'Elenco giocatori'!$B$2:$H$1308,4,FALSE),"")</f>
        <v>M/B</v>
      </c>
      <c r="F7" s="58">
        <f>IF(C7&lt;&gt;"",VLOOKUP($E7,'Elenco giocatori'!$J$2:$K$5,2,FALSE),"")</f>
        <v>5</v>
      </c>
      <c r="G7" s="58">
        <f>IF(C7&lt;&gt;"",VLOOKUP($C7,'Elenco giocatori'!$B$2:$H$1308,7,FALSE),"")</f>
        <v>0</v>
      </c>
      <c r="H7" s="61">
        <v>6</v>
      </c>
      <c r="I7" s="60">
        <v>1273</v>
      </c>
      <c r="J7" s="61">
        <f aca="true" t="shared" si="0" ref="J7:J38">IF(C7&lt;&gt;"",I7+(F7+G7)*H7,"")</f>
        <v>1303</v>
      </c>
      <c r="K7" s="59">
        <f>IF(C7&lt;&gt;"",J7+J8,"")</f>
        <v>2586</v>
      </c>
      <c r="L7" s="209">
        <f>IF(C7&lt;&gt;"",SUM(J7:J8),"")</f>
        <v>2586</v>
      </c>
    </row>
    <row r="8" spans="1:12" ht="15">
      <c r="A8" s="208"/>
      <c r="B8" s="62" t="str">
        <f>IF(C8&lt;&gt;"",VLOOKUP($C8,'Elenco giocatori'!$B$2:$H$1308,3,FALSE),"")</f>
        <v>A.S. Cobra Bowling 1963 Mi</v>
      </c>
      <c r="C8" s="63" t="s">
        <v>1374</v>
      </c>
      <c r="D8" s="62" t="str">
        <f>IF(C8&lt;&gt;"",VLOOKUP($C8,'Elenco giocatori'!$B$2:$H$1308,2,FALSE),"")</f>
        <v>BRANDOLINI MASSIMO</v>
      </c>
      <c r="E8" s="64" t="str">
        <f>IF(C8&lt;&gt;"",VLOOKUP($C8,'Elenco giocatori'!$B$2:$H$1308,4,FALSE),"")</f>
        <v>M/A</v>
      </c>
      <c r="F8" s="64">
        <f>IF(C8&lt;&gt;"",VLOOKUP($E8,'Elenco giocatori'!$J$2:$K$5,2,FALSE),"")</f>
        <v>0</v>
      </c>
      <c r="G8" s="64">
        <f>IF(C8&lt;&gt;"",VLOOKUP($C8,'Elenco giocatori'!$B$2:$H$1308,7,FALSE),"")</f>
        <v>0</v>
      </c>
      <c r="H8" s="67">
        <v>6</v>
      </c>
      <c r="I8" s="66">
        <v>1283</v>
      </c>
      <c r="J8" s="67">
        <f t="shared" si="0"/>
        <v>1283</v>
      </c>
      <c r="K8" s="65">
        <f>K7</f>
        <v>2586</v>
      </c>
      <c r="L8" s="210"/>
    </row>
    <row r="9" spans="1:12" ht="15">
      <c r="A9" s="207">
        <v>2</v>
      </c>
      <c r="B9" s="56" t="str">
        <f>IF(C9&lt;&gt;"",VLOOKUP($C9,'Elenco giocatori'!$B$2:$H$1308,3,FALSE),"")</f>
        <v>Club Black Panthers</v>
      </c>
      <c r="C9" s="57" t="s">
        <v>117</v>
      </c>
      <c r="D9" s="56" t="str">
        <f>IF(C9&lt;&gt;"",VLOOKUP($C9,'Elenco giocatori'!$B$2:$H$1308,2,FALSE),"")</f>
        <v>PACHERA GRAZIANO</v>
      </c>
      <c r="E9" s="58" t="str">
        <f>IF(C9&lt;&gt;"",VLOOKUP($C9,'Elenco giocatori'!$B$2:$H$1308,4,FALSE),"")</f>
        <v>M/A</v>
      </c>
      <c r="F9" s="58">
        <f>IF(C9&lt;&gt;"",VLOOKUP($E9,'Elenco giocatori'!$J$2:$K$5,2,FALSE),"")</f>
        <v>0</v>
      </c>
      <c r="G9" s="58">
        <f>IF(C9&lt;&gt;"",VLOOKUP($C9,'Elenco giocatori'!$B$2:$H$1308,7,FALSE),"")</f>
        <v>0</v>
      </c>
      <c r="H9" s="61">
        <v>6</v>
      </c>
      <c r="I9" s="60">
        <v>1341</v>
      </c>
      <c r="J9" s="61">
        <f t="shared" si="0"/>
        <v>1341</v>
      </c>
      <c r="K9" s="59">
        <f>IF(C9&lt;&gt;"",J9+J10,"")</f>
        <v>2572</v>
      </c>
      <c r="L9" s="209">
        <f>IF(C9&lt;&gt;"",SUM(J9:J10),"")</f>
        <v>2572</v>
      </c>
    </row>
    <row r="10" spans="1:12" ht="15">
      <c r="A10" s="208"/>
      <c r="B10" s="62" t="str">
        <f>IF(C10&lt;&gt;"",VLOOKUP($C10,'Elenco giocatori'!$B$2:$H$1308,3,FALSE),"")</f>
        <v>Club Black Panthers</v>
      </c>
      <c r="C10" s="63" t="s">
        <v>791</v>
      </c>
      <c r="D10" s="62" t="str">
        <f>IF(C10&lt;&gt;"",VLOOKUP($C10,'Elenco giocatori'!$B$2:$H$1308,2,FALSE),"")</f>
        <v>CECCHINI MAURIZIO</v>
      </c>
      <c r="E10" s="64" t="str">
        <f>IF(C10&lt;&gt;"",VLOOKUP($C10,'Elenco giocatori'!$B$2:$H$1308,4,FALSE),"")</f>
        <v>M/A</v>
      </c>
      <c r="F10" s="64">
        <f>IF(C10&lt;&gt;"",VLOOKUP($E10,'Elenco giocatori'!$J$2:$K$5,2,FALSE),"")</f>
        <v>0</v>
      </c>
      <c r="G10" s="64">
        <f>IF(C10&lt;&gt;"",VLOOKUP($C10,'Elenco giocatori'!$B$2:$H$1308,7,FALSE),"")</f>
        <v>0</v>
      </c>
      <c r="H10" s="67">
        <v>6</v>
      </c>
      <c r="I10" s="66">
        <v>1231</v>
      </c>
      <c r="J10" s="67">
        <f t="shared" si="0"/>
        <v>1231</v>
      </c>
      <c r="K10" s="65">
        <f>K9</f>
        <v>2572</v>
      </c>
      <c r="L10" s="210"/>
    </row>
    <row r="11" spans="1:12" ht="15">
      <c r="A11" s="207">
        <v>3</v>
      </c>
      <c r="B11" s="56" t="str">
        <f>IF(C11&lt;&gt;"",VLOOKUP($C11,'Elenco giocatori'!$B$2:$H$1308,3,FALSE),"")</f>
        <v>Nuovo Mondo</v>
      </c>
      <c r="C11" s="57" t="s">
        <v>785</v>
      </c>
      <c r="D11" s="56" t="str">
        <f>IF(C11&lt;&gt;"",VLOOKUP($C11,'Elenco giocatori'!$B$2:$H$1308,2,FALSE),"")</f>
        <v>CAVALLINI DANIELE</v>
      </c>
      <c r="E11" s="58" t="str">
        <f>IF(C11&lt;&gt;"",VLOOKUP($C11,'Elenco giocatori'!$B$2:$H$1308,4,FALSE),"")</f>
        <v>M/C</v>
      </c>
      <c r="F11" s="58">
        <f>IF(C11&lt;&gt;"",VLOOKUP($E11,'Elenco giocatori'!$J$2:$K$5,2,FALSE),"")</f>
        <v>10</v>
      </c>
      <c r="G11" s="58">
        <f>IF(C11&lt;&gt;"",VLOOKUP($C11,'Elenco giocatori'!$B$2:$H$1308,7,FALSE),"")</f>
        <v>0</v>
      </c>
      <c r="H11" s="61">
        <v>6</v>
      </c>
      <c r="I11" s="60">
        <v>1125</v>
      </c>
      <c r="J11" s="61">
        <f t="shared" si="0"/>
        <v>1185</v>
      </c>
      <c r="K11" s="59">
        <f>IF(C11&lt;&gt;"",J11+J12,"")</f>
        <v>2553</v>
      </c>
      <c r="L11" s="209">
        <f>IF(C11&lt;&gt;"",SUM(J11:J12),"")</f>
        <v>2553</v>
      </c>
    </row>
    <row r="12" spans="1:12" ht="15">
      <c r="A12" s="208"/>
      <c r="B12" s="62" t="str">
        <f>IF(C12&lt;&gt;"",VLOOKUP($C12,'Elenco giocatori'!$B$2:$H$1308,3,FALSE),"")</f>
        <v>Nuovo Mondo</v>
      </c>
      <c r="C12" s="63" t="s">
        <v>2298</v>
      </c>
      <c r="D12" s="62" t="str">
        <f>IF(C12&lt;&gt;"",VLOOKUP($C12,'Elenco giocatori'!$B$2:$H$1308,2,FALSE),"")</f>
        <v>FELLETTI RENZO</v>
      </c>
      <c r="E12" s="64" t="str">
        <f>IF(C12&lt;&gt;"",VLOOKUP($C12,'Elenco giocatori'!$B$2:$H$1308,4,FALSE),"")</f>
        <v>M/A</v>
      </c>
      <c r="F12" s="64">
        <f>IF(C12&lt;&gt;"",VLOOKUP($E12,'Elenco giocatori'!$J$2:$K$5,2,FALSE),"")</f>
        <v>0</v>
      </c>
      <c r="G12" s="64">
        <f>IF(C12&lt;&gt;"",VLOOKUP($C12,'Elenco giocatori'!$B$2:$H$1308,7,FALSE),"")</f>
        <v>0</v>
      </c>
      <c r="H12" s="67">
        <v>6</v>
      </c>
      <c r="I12" s="66">
        <v>1368</v>
      </c>
      <c r="J12" s="67">
        <f t="shared" si="0"/>
        <v>1368</v>
      </c>
      <c r="K12" s="65">
        <f>K11</f>
        <v>2553</v>
      </c>
      <c r="L12" s="210"/>
    </row>
    <row r="13" spans="1:12" ht="15">
      <c r="A13" s="207">
        <v>4</v>
      </c>
      <c r="B13" s="56" t="str">
        <f>IF(C13&lt;&gt;"",VLOOKUP($C13,'Elenco giocatori'!$B$2:$H$1308,3,FALSE),"")</f>
        <v>A.S.B. Tricolore</v>
      </c>
      <c r="C13" s="57" t="s">
        <v>474</v>
      </c>
      <c r="D13" s="56" t="str">
        <f>IF(C13&lt;&gt;"",VLOOKUP($C13,'Elenco giocatori'!$B$2:$H$1308,2,FALSE),"")</f>
        <v>LAMBERTINI LUCIANO</v>
      </c>
      <c r="E13" s="58" t="str">
        <f>IF(C13&lt;&gt;"",VLOOKUP($C13,'Elenco giocatori'!$B$2:$H$1308,4,FALSE),"")</f>
        <v>M/A</v>
      </c>
      <c r="F13" s="58">
        <f>IF(C13&lt;&gt;"",VLOOKUP($E13,'Elenco giocatori'!$J$2:$K$5,2,FALSE),"")</f>
        <v>0</v>
      </c>
      <c r="G13" s="58">
        <f>IF(C13&lt;&gt;"",VLOOKUP($C13,'Elenco giocatori'!$B$2:$H$1308,7,FALSE),"")</f>
        <v>0</v>
      </c>
      <c r="H13" s="61">
        <v>6</v>
      </c>
      <c r="I13" s="60">
        <v>1215</v>
      </c>
      <c r="J13" s="61">
        <f t="shared" si="0"/>
        <v>1215</v>
      </c>
      <c r="K13" s="59">
        <f>IF(C13&lt;&gt;"",J13+J14,"")</f>
        <v>2477</v>
      </c>
      <c r="L13" s="209">
        <f>IF(C13&lt;&gt;"",SUM(J13:J14),"")</f>
        <v>2477</v>
      </c>
    </row>
    <row r="14" spans="1:12" ht="15">
      <c r="A14" s="208"/>
      <c r="B14" s="62" t="str">
        <f>IF(C14&lt;&gt;"",VLOOKUP($C14,'Elenco giocatori'!$B$2:$H$1308,3,FALSE),"")</f>
        <v>A.S. 2001</v>
      </c>
      <c r="C14" s="63" t="s">
        <v>147</v>
      </c>
      <c r="D14" s="62" t="str">
        <f>IF(C14&lt;&gt;"",VLOOKUP($C14,'Elenco giocatori'!$B$2:$H$1308,2,FALSE),"")</f>
        <v>BENVENUTI GABRIELE</v>
      </c>
      <c r="E14" s="64" t="str">
        <f>IF(C14&lt;&gt;"",VLOOKUP($C14,'Elenco giocatori'!$B$2:$H$1308,4,FALSE),"")</f>
        <v>M/B</v>
      </c>
      <c r="F14" s="64">
        <f>IF(C14&lt;&gt;"",VLOOKUP($E14,'Elenco giocatori'!$J$2:$K$5,2,FALSE),"")</f>
        <v>5</v>
      </c>
      <c r="G14" s="64">
        <f>IF(C14&lt;&gt;"",VLOOKUP($C14,'Elenco giocatori'!$B$2:$H$1308,7,FALSE),"")</f>
        <v>0</v>
      </c>
      <c r="H14" s="67">
        <v>6</v>
      </c>
      <c r="I14" s="66">
        <v>1232</v>
      </c>
      <c r="J14" s="67">
        <f t="shared" si="0"/>
        <v>1262</v>
      </c>
      <c r="K14" s="65">
        <f>K13</f>
        <v>2477</v>
      </c>
      <c r="L14" s="210"/>
    </row>
    <row r="15" spans="1:12" ht="15">
      <c r="A15" s="207">
        <v>5</v>
      </c>
      <c r="B15" s="56" t="str">
        <f>IF(C15&lt;&gt;"",VLOOKUP($C15,'Elenco giocatori'!$B$2:$H$1308,3,FALSE),"")</f>
        <v>B.C. Salerno</v>
      </c>
      <c r="C15" s="57" t="s">
        <v>353</v>
      </c>
      <c r="D15" s="56" t="str">
        <f>IF(C15&lt;&gt;"",VLOOKUP($C15,'Elenco giocatori'!$B$2:$H$1308,2,FALSE),"")</f>
        <v>CUOMO GIUSEPPE</v>
      </c>
      <c r="E15" s="58" t="str">
        <f>IF(C15&lt;&gt;"",VLOOKUP($C15,'Elenco giocatori'!$B$2:$H$1308,4,FALSE),"")</f>
        <v>M/B</v>
      </c>
      <c r="F15" s="58">
        <f>IF(C15&lt;&gt;"",VLOOKUP($E15,'Elenco giocatori'!$J$2:$K$5,2,FALSE),"")</f>
        <v>5</v>
      </c>
      <c r="G15" s="58">
        <f>IF(C15&lt;&gt;"",VLOOKUP($C15,'Elenco giocatori'!$B$2:$H$1308,7,FALSE),"")</f>
        <v>0</v>
      </c>
      <c r="H15" s="61">
        <v>6</v>
      </c>
      <c r="I15" s="60">
        <v>1215</v>
      </c>
      <c r="J15" s="61">
        <f t="shared" si="0"/>
        <v>1245</v>
      </c>
      <c r="K15" s="59">
        <f>IF(C15&lt;&gt;"",J15+J16,"")</f>
        <v>2433</v>
      </c>
      <c r="L15" s="209">
        <f>IF(C15&lt;&gt;"",SUM(J15:J16),"")</f>
        <v>2433</v>
      </c>
    </row>
    <row r="16" spans="1:12" ht="15">
      <c r="A16" s="208"/>
      <c r="B16" s="62" t="str">
        <f>IF(C16&lt;&gt;"",VLOOKUP($C16,'Elenco giocatori'!$B$2:$H$1308,3,FALSE),"")</f>
        <v>B.C. Salerno</v>
      </c>
      <c r="C16" s="63" t="s">
        <v>351</v>
      </c>
      <c r="D16" s="62" t="str">
        <f>IF(C16&lt;&gt;"",VLOOKUP($C16,'Elenco giocatori'!$B$2:$H$1308,2,FALSE),"")</f>
        <v>RAMONDINI PAOLO</v>
      </c>
      <c r="E16" s="64" t="str">
        <f>IF(C16&lt;&gt;"",VLOOKUP($C16,'Elenco giocatori'!$B$2:$H$1308,4,FALSE),"")</f>
        <v>M/A</v>
      </c>
      <c r="F16" s="64">
        <f>IF(C16&lt;&gt;"",VLOOKUP($E16,'Elenco giocatori'!$J$2:$K$5,2,FALSE),"")</f>
        <v>0</v>
      </c>
      <c r="G16" s="64">
        <f>IF(C16&lt;&gt;"",VLOOKUP($C16,'Elenco giocatori'!$B$2:$H$1308,7,FALSE),"")</f>
        <v>0</v>
      </c>
      <c r="H16" s="67">
        <v>6</v>
      </c>
      <c r="I16" s="66">
        <v>1188</v>
      </c>
      <c r="J16" s="67">
        <f t="shared" si="0"/>
        <v>1188</v>
      </c>
      <c r="K16" s="65">
        <f>K15</f>
        <v>2433</v>
      </c>
      <c r="L16" s="210"/>
    </row>
    <row r="17" spans="1:12" ht="15">
      <c r="A17" s="207">
        <v>6</v>
      </c>
      <c r="B17" s="56" t="str">
        <f>IF(C17&lt;&gt;"",VLOOKUP($C17,'Elenco giocatori'!$B$2:$H$1308,3,FALSE),"")</f>
        <v>X - Centric</v>
      </c>
      <c r="C17" s="57" t="s">
        <v>189</v>
      </c>
      <c r="D17" s="56" t="str">
        <f>IF(C17&lt;&gt;"",VLOOKUP($C17,'Elenco giocatori'!$B$2:$H$1308,2,FALSE),"")</f>
        <v>ISOPPO MASSIMO</v>
      </c>
      <c r="E17" s="58" t="str">
        <f>IF(C17&lt;&gt;"",VLOOKUP($C17,'Elenco giocatori'!$B$2:$H$1308,4,FALSE),"")</f>
        <v>M/B</v>
      </c>
      <c r="F17" s="58">
        <f>IF(C17&lt;&gt;"",VLOOKUP($E17,'Elenco giocatori'!$J$2:$K$5,2,FALSE),"")</f>
        <v>5</v>
      </c>
      <c r="G17" s="58">
        <f>IF(C17&lt;&gt;"",VLOOKUP($C17,'Elenco giocatori'!$B$2:$H$1308,7,FALSE),"")</f>
        <v>0</v>
      </c>
      <c r="H17" s="61">
        <v>6</v>
      </c>
      <c r="I17" s="60">
        <v>1182</v>
      </c>
      <c r="J17" s="61">
        <f t="shared" si="0"/>
        <v>1212</v>
      </c>
      <c r="K17" s="59">
        <f>IF(C17&lt;&gt;"",J17+J18,"")</f>
        <v>2417</v>
      </c>
      <c r="L17" s="209">
        <f>IF(C17&lt;&gt;"",SUM(J17:J18),"")</f>
        <v>2417</v>
      </c>
    </row>
    <row r="18" spans="1:12" ht="15">
      <c r="A18" s="208"/>
      <c r="B18" s="62" t="str">
        <f>IF(C18&lt;&gt;"",VLOOKUP($C18,'Elenco giocatori'!$B$2:$H$1308,3,FALSE),"")</f>
        <v>A.S. Strokers</v>
      </c>
      <c r="C18" s="63" t="s">
        <v>995</v>
      </c>
      <c r="D18" s="62" t="str">
        <f>IF(C18&lt;&gt;"",VLOOKUP($C18,'Elenco giocatori'!$B$2:$H$1308,2,FALSE),"")</f>
        <v>GIOVANNELLI MAURIZIO</v>
      </c>
      <c r="E18" s="64" t="str">
        <f>IF(C18&lt;&gt;"",VLOOKUP($C18,'Elenco giocatori'!$B$2:$H$1308,4,FALSE),"")</f>
        <v>M/C</v>
      </c>
      <c r="F18" s="64">
        <f>IF(C18&lt;&gt;"",VLOOKUP($E18,'Elenco giocatori'!$J$2:$K$5,2,FALSE),"")</f>
        <v>10</v>
      </c>
      <c r="G18" s="64">
        <f>IF(C18&lt;&gt;"",VLOOKUP($C18,'Elenco giocatori'!$B$2:$H$1308,7,FALSE),"")</f>
        <v>0</v>
      </c>
      <c r="H18" s="67">
        <v>6</v>
      </c>
      <c r="I18" s="66">
        <v>1145</v>
      </c>
      <c r="J18" s="67">
        <f t="shared" si="0"/>
        <v>1205</v>
      </c>
      <c r="K18" s="65">
        <f>K17</f>
        <v>2417</v>
      </c>
      <c r="L18" s="210"/>
    </row>
    <row r="19" spans="1:12" ht="15">
      <c r="A19" s="207">
        <v>7</v>
      </c>
      <c r="B19" s="56" t="str">
        <f>IF(C19&lt;&gt;"",VLOOKUP($C19,'Elenco giocatori'!$B$2:$H$1308,3,FALSE),"")</f>
        <v>A.S. Primatist</v>
      </c>
      <c r="C19" s="57" t="s">
        <v>1382</v>
      </c>
      <c r="D19" s="56" t="str">
        <f>IF(C19&lt;&gt;"",VLOOKUP($C19,'Elenco giocatori'!$B$2:$H$1308,2,FALSE),"")</f>
        <v>BOZOLI ENRICO</v>
      </c>
      <c r="E19" s="58" t="str">
        <f>IF(C19&lt;&gt;"",VLOOKUP($C19,'Elenco giocatori'!$B$2:$H$1308,4,FALSE),"")</f>
        <v>M/B</v>
      </c>
      <c r="F19" s="58">
        <f>IF(C19&lt;&gt;"",VLOOKUP($E19,'Elenco giocatori'!$J$2:$K$5,2,FALSE),"")</f>
        <v>5</v>
      </c>
      <c r="G19" s="58">
        <f>IF(C19&lt;&gt;"",VLOOKUP($C19,'Elenco giocatori'!$B$2:$H$1308,7,FALSE),"")</f>
        <v>0</v>
      </c>
      <c r="H19" s="61">
        <v>6</v>
      </c>
      <c r="I19" s="60">
        <v>1158</v>
      </c>
      <c r="J19" s="61">
        <f t="shared" si="0"/>
        <v>1188</v>
      </c>
      <c r="K19" s="59">
        <f>IF(C19&lt;&gt;"",J19+J20,"")</f>
        <v>2396</v>
      </c>
      <c r="L19" s="209">
        <f>IF(C19&lt;&gt;"",SUM(J19:J20),"")</f>
        <v>2396</v>
      </c>
    </row>
    <row r="20" spans="1:12" ht="15">
      <c r="A20" s="208"/>
      <c r="B20" s="62" t="str">
        <f>IF(C20&lt;&gt;"",VLOOKUP($C20,'Elenco giocatori'!$B$2:$H$1308,3,FALSE),"")</f>
        <v>A.S. Amici Del King</v>
      </c>
      <c r="C20" s="63" t="s">
        <v>707</v>
      </c>
      <c r="D20" s="62" t="str">
        <f>IF(C20&lt;&gt;"",VLOOKUP($C20,'Elenco giocatori'!$B$2:$H$1308,2,FALSE),"")</f>
        <v>SARACINO SABINO</v>
      </c>
      <c r="E20" s="64" t="str">
        <f>IF(C20&lt;&gt;"",VLOOKUP($C20,'Elenco giocatori'!$B$2:$H$1308,4,FALSE),"")</f>
        <v>M/C</v>
      </c>
      <c r="F20" s="64">
        <f>IF(C20&lt;&gt;"",VLOOKUP($E20,'Elenco giocatori'!$J$2:$K$5,2,FALSE),"")</f>
        <v>10</v>
      </c>
      <c r="G20" s="64">
        <f>IF(C20&lt;&gt;"",VLOOKUP($C20,'Elenco giocatori'!$B$2:$H$1308,7,FALSE),"")</f>
        <v>0</v>
      </c>
      <c r="H20" s="67">
        <v>6</v>
      </c>
      <c r="I20" s="66">
        <v>1148</v>
      </c>
      <c r="J20" s="67">
        <f t="shared" si="0"/>
        <v>1208</v>
      </c>
      <c r="K20" s="65">
        <f>K19</f>
        <v>2396</v>
      </c>
      <c r="L20" s="210"/>
    </row>
    <row r="21" spans="1:12" ht="15">
      <c r="A21" s="207">
        <v>8</v>
      </c>
      <c r="B21" s="56" t="str">
        <f>IF(C21&lt;&gt;"",VLOOKUP($C21,'Elenco giocatori'!$B$2:$H$1308,3,FALSE),"")</f>
        <v>Galeone</v>
      </c>
      <c r="C21" s="57" t="s">
        <v>466</v>
      </c>
      <c r="D21" s="56" t="str">
        <f>IF(C21&lt;&gt;"",VLOOKUP($C21,'Elenco giocatori'!$B$2:$H$1308,2,FALSE),"")</f>
        <v>NANNETTI MIRKO</v>
      </c>
      <c r="E21" s="58" t="str">
        <f>IF(C21&lt;&gt;"",VLOOKUP($C21,'Elenco giocatori'!$B$2:$H$1308,4,FALSE),"")</f>
        <v>M/A</v>
      </c>
      <c r="F21" s="58">
        <f>IF(C21&lt;&gt;"",VLOOKUP($E21,'Elenco giocatori'!$J$2:$K$5,2,FALSE),"")</f>
        <v>0</v>
      </c>
      <c r="G21" s="58">
        <f>IF(C21&lt;&gt;"",VLOOKUP($C21,'Elenco giocatori'!$B$2:$H$1308,7,FALSE),"")</f>
        <v>0</v>
      </c>
      <c r="H21" s="61">
        <v>6</v>
      </c>
      <c r="I21" s="60">
        <v>1208</v>
      </c>
      <c r="J21" s="61">
        <f t="shared" si="0"/>
        <v>1208</v>
      </c>
      <c r="K21" s="59">
        <f>IF(C21&lt;&gt;"",J21+J22,"")</f>
        <v>2379</v>
      </c>
      <c r="L21" s="209">
        <f>IF(C21&lt;&gt;"",SUM(J21:J22),"")</f>
        <v>2379</v>
      </c>
    </row>
    <row r="22" spans="1:12" ht="15">
      <c r="A22" s="208"/>
      <c r="B22" s="62" t="str">
        <f>IF(C22&lt;&gt;"",VLOOKUP($C22,'Elenco giocatori'!$B$2:$H$1308,3,FALSE),"")</f>
        <v>A.S. 2001</v>
      </c>
      <c r="C22" s="63" t="s">
        <v>468</v>
      </c>
      <c r="D22" s="62" t="str">
        <f>IF(C22&lt;&gt;"",VLOOKUP($C22,'Elenco giocatori'!$B$2:$H$1308,2,FALSE),"")</f>
        <v>MAGNI GIORGIO</v>
      </c>
      <c r="E22" s="64" t="str">
        <f>IF(C22&lt;&gt;"",VLOOKUP($C22,'Elenco giocatori'!$B$2:$H$1308,4,FALSE),"")</f>
        <v>M/B</v>
      </c>
      <c r="F22" s="64">
        <f>IF(C22&lt;&gt;"",VLOOKUP($E22,'Elenco giocatori'!$J$2:$K$5,2,FALSE),"")</f>
        <v>5</v>
      </c>
      <c r="G22" s="64">
        <f>IF(C22&lt;&gt;"",VLOOKUP($C22,'Elenco giocatori'!$B$2:$H$1308,7,FALSE),"")</f>
        <v>0</v>
      </c>
      <c r="H22" s="67">
        <v>6</v>
      </c>
      <c r="I22" s="66">
        <v>1141</v>
      </c>
      <c r="J22" s="67">
        <f t="shared" si="0"/>
        <v>1171</v>
      </c>
      <c r="K22" s="65">
        <f>K21</f>
        <v>2379</v>
      </c>
      <c r="L22" s="210"/>
    </row>
    <row r="23" spans="1:12" ht="15">
      <c r="A23" s="207">
        <v>9</v>
      </c>
      <c r="B23" s="56" t="str">
        <f>IF(C23&lt;&gt;"",VLOOKUP($C23,'Elenco giocatori'!$B$2:$H$1308,3,FALSE),"")</f>
        <v>A.S. B.C. Quirinale</v>
      </c>
      <c r="C23" s="57" t="s">
        <v>600</v>
      </c>
      <c r="D23" s="56" t="str">
        <f>IF(C23&lt;&gt;"",VLOOKUP($C23,'Elenco giocatori'!$B$2:$H$1308,2,FALSE),"")</f>
        <v>ROSSI REMO</v>
      </c>
      <c r="E23" s="58" t="str">
        <f>IF(C23&lt;&gt;"",VLOOKUP($C23,'Elenco giocatori'!$B$2:$H$1308,4,FALSE),"")</f>
        <v>M/D</v>
      </c>
      <c r="F23" s="58">
        <f>IF(C23&lt;&gt;"",VLOOKUP($E23,'Elenco giocatori'!$J$2:$K$5,2,FALSE),"")</f>
        <v>15</v>
      </c>
      <c r="G23" s="58">
        <f>IF(C23&lt;&gt;"",VLOOKUP($C23,'Elenco giocatori'!$B$2:$H$1308,7,FALSE),"")</f>
        <v>0</v>
      </c>
      <c r="H23" s="61">
        <v>6</v>
      </c>
      <c r="I23" s="60">
        <v>1087</v>
      </c>
      <c r="J23" s="61">
        <f t="shared" si="0"/>
        <v>1177</v>
      </c>
      <c r="K23" s="59">
        <f>IF(C23&lt;&gt;"",J23+J24,"")</f>
        <v>2355</v>
      </c>
      <c r="L23" s="209">
        <f>IF(C23&lt;&gt;"",SUM(J23:J24),"")</f>
        <v>2355</v>
      </c>
    </row>
    <row r="24" spans="1:12" ht="15">
      <c r="A24" s="208"/>
      <c r="B24" s="62" t="str">
        <f>IF(C24&lt;&gt;"",VLOOKUP($C24,'Elenco giocatori'!$B$2:$H$1308,3,FALSE),"")</f>
        <v>A.S. B.C. Quirinale</v>
      </c>
      <c r="C24" s="63" t="s">
        <v>1610</v>
      </c>
      <c r="D24" s="62" t="str">
        <f>IF(C24&lt;&gt;"",VLOOKUP($C24,'Elenco giocatori'!$B$2:$H$1308,2,FALSE),"")</f>
        <v>CUTINI CALISTI CLAUDIO</v>
      </c>
      <c r="E24" s="64" t="str">
        <f>IF(C24&lt;&gt;"",VLOOKUP($C24,'Elenco giocatori'!$B$2:$H$1308,4,FALSE),"")</f>
        <v>M/B</v>
      </c>
      <c r="F24" s="64">
        <f>IF(C24&lt;&gt;"",VLOOKUP($E24,'Elenco giocatori'!$J$2:$K$5,2,FALSE),"")</f>
        <v>5</v>
      </c>
      <c r="G24" s="64">
        <f>IF(C24&lt;&gt;"",VLOOKUP($C24,'Elenco giocatori'!$B$2:$H$1308,7,FALSE),"")</f>
        <v>0</v>
      </c>
      <c r="H24" s="67">
        <v>6</v>
      </c>
      <c r="I24" s="66">
        <v>1148</v>
      </c>
      <c r="J24" s="67">
        <f t="shared" si="0"/>
        <v>1178</v>
      </c>
      <c r="K24" s="65">
        <f>K23</f>
        <v>2355</v>
      </c>
      <c r="L24" s="210"/>
    </row>
    <row r="25" spans="1:12" ht="15">
      <c r="A25" s="207">
        <v>10</v>
      </c>
      <c r="B25" s="56" t="str">
        <f>IF(C25&lt;&gt;"",VLOOKUP($C25,'Elenco giocatori'!$B$2:$H$1308,3,FALSE),"")</f>
        <v>Mistral Napoli</v>
      </c>
      <c r="C25" s="57" t="s">
        <v>276</v>
      </c>
      <c r="D25" s="56" t="str">
        <f>IF(C25&lt;&gt;"",VLOOKUP($C25,'Elenco giocatori'!$B$2:$H$1308,2,FALSE),"")</f>
        <v>COMITANGELO FABIO</v>
      </c>
      <c r="E25" s="58" t="str">
        <f>IF(C25&lt;&gt;"",VLOOKUP($C25,'Elenco giocatori'!$B$2:$H$1308,4,FALSE),"")</f>
        <v>M/A</v>
      </c>
      <c r="F25" s="58">
        <f>IF(C25&lt;&gt;"",VLOOKUP($E25,'Elenco giocatori'!$J$2:$K$5,2,FALSE),"")</f>
        <v>0</v>
      </c>
      <c r="G25" s="58">
        <f>IF(C25&lt;&gt;"",VLOOKUP($C25,'Elenco giocatori'!$B$2:$H$1308,7,FALSE),"")</f>
        <v>0</v>
      </c>
      <c r="H25" s="61">
        <v>6</v>
      </c>
      <c r="I25" s="60">
        <v>1213</v>
      </c>
      <c r="J25" s="61">
        <f t="shared" si="0"/>
        <v>1213</v>
      </c>
      <c r="K25" s="59">
        <f>IF(C25&lt;&gt;"",J25+J26,"")</f>
        <v>2349</v>
      </c>
      <c r="L25" s="209">
        <f>IF(C25&lt;&gt;"",SUM(J25:J26),"")</f>
        <v>2349</v>
      </c>
    </row>
    <row r="26" spans="1:12" ht="15">
      <c r="A26" s="208"/>
      <c r="B26" s="62" t="str">
        <f>IF(C26&lt;&gt;"",VLOOKUP($C26,'Elenco giocatori'!$B$2:$H$1308,3,FALSE),"")</f>
        <v>Mistral Napoli</v>
      </c>
      <c r="C26" s="63" t="s">
        <v>1666</v>
      </c>
      <c r="D26" s="62" t="str">
        <f>IF(C26&lt;&gt;"",VLOOKUP($C26,'Elenco giocatori'!$B$2:$H$1308,2,FALSE),"")</f>
        <v>ANACLERIA FRANCESCO</v>
      </c>
      <c r="E26" s="64" t="str">
        <f>IF(C26&lt;&gt;"",VLOOKUP($C26,'Elenco giocatori'!$B$2:$H$1308,4,FALSE),"")</f>
        <v>M/B</v>
      </c>
      <c r="F26" s="64">
        <f>IF(C26&lt;&gt;"",VLOOKUP($E26,'Elenco giocatori'!$J$2:$K$5,2,FALSE),"")</f>
        <v>5</v>
      </c>
      <c r="G26" s="64">
        <f>IF(C26&lt;&gt;"",VLOOKUP($C26,'Elenco giocatori'!$B$2:$H$1308,7,FALSE),"")</f>
        <v>0</v>
      </c>
      <c r="H26" s="67">
        <v>6</v>
      </c>
      <c r="I26" s="66">
        <v>1106</v>
      </c>
      <c r="J26" s="67">
        <f t="shared" si="0"/>
        <v>1136</v>
      </c>
      <c r="K26" s="65">
        <f>K25</f>
        <v>2349</v>
      </c>
      <c r="L26" s="210"/>
    </row>
    <row r="27" spans="1:12" ht="15" customHeight="1">
      <c r="A27" s="207">
        <v>11</v>
      </c>
      <c r="B27" s="56" t="str">
        <f>IF(C27&lt;&gt;"",VLOOKUP($C27,'Elenco giocatori'!$B$2:$H$1308,3,FALSE),"")</f>
        <v>A.S.B. Thunder Team</v>
      </c>
      <c r="C27" s="57" t="s">
        <v>102</v>
      </c>
      <c r="D27" s="56" t="str">
        <f>IF(C27&lt;&gt;"",VLOOKUP($C27,'Elenco giocatori'!$B$2:$H$1308,2,FALSE),"")</f>
        <v>BALLARIN RENATO</v>
      </c>
      <c r="E27" s="58" t="str">
        <f>IF(C27&lt;&gt;"",VLOOKUP($C27,'Elenco giocatori'!$B$2:$H$1308,4,FALSE),"")</f>
        <v>M/A</v>
      </c>
      <c r="F27" s="58">
        <f>IF(C27&lt;&gt;"",VLOOKUP($E27,'Elenco giocatori'!$J$2:$K$5,2,FALSE),"")</f>
        <v>0</v>
      </c>
      <c r="G27" s="58">
        <f>IF(C27&lt;&gt;"",VLOOKUP($C27,'Elenco giocatori'!$B$2:$H$1308,7,FALSE),"")</f>
        <v>0</v>
      </c>
      <c r="H27" s="61">
        <v>6</v>
      </c>
      <c r="I27" s="60">
        <v>1159</v>
      </c>
      <c r="J27" s="61">
        <f t="shared" si="0"/>
        <v>1159</v>
      </c>
      <c r="K27" s="59">
        <f>IF(C27&lt;&gt;"",J27+J28,"")</f>
        <v>2346</v>
      </c>
      <c r="L27" s="209">
        <f>IF(C27&lt;&gt;"",SUM(J27:J28),"")</f>
        <v>2346</v>
      </c>
    </row>
    <row r="28" spans="1:12" ht="15" customHeight="1">
      <c r="A28" s="208"/>
      <c r="B28" s="62" t="str">
        <f>IF(C28&lt;&gt;"",VLOOKUP($C28,'Elenco giocatori'!$B$2:$H$1308,3,FALSE),"")</f>
        <v>A.S.B. Thunder Team</v>
      </c>
      <c r="C28" s="63" t="s">
        <v>943</v>
      </c>
      <c r="D28" s="62" t="str">
        <f>IF(C28&lt;&gt;"",VLOOKUP($C28,'Elenco giocatori'!$B$2:$H$1308,2,FALSE),"")</f>
        <v>BORILE DIEGO</v>
      </c>
      <c r="E28" s="64" t="str">
        <f>IF(C28&lt;&gt;"",VLOOKUP($C28,'Elenco giocatori'!$B$2:$H$1308,4,FALSE),"")</f>
        <v>M/C</v>
      </c>
      <c r="F28" s="64">
        <f>IF(C28&lt;&gt;"",VLOOKUP($E28,'Elenco giocatori'!$J$2:$K$5,2,FALSE),"")</f>
        <v>10</v>
      </c>
      <c r="G28" s="64">
        <f>IF(C28&lt;&gt;"",VLOOKUP($C28,'Elenco giocatori'!$B$2:$H$1308,7,FALSE),"")</f>
        <v>0</v>
      </c>
      <c r="H28" s="67">
        <v>6</v>
      </c>
      <c r="I28" s="66">
        <v>1127</v>
      </c>
      <c r="J28" s="67">
        <f t="shared" si="0"/>
        <v>1187</v>
      </c>
      <c r="K28" s="65">
        <f>K27</f>
        <v>2346</v>
      </c>
      <c r="L28" s="210"/>
    </row>
    <row r="29" spans="1:12" ht="15" customHeight="1">
      <c r="A29" s="207">
        <v>12</v>
      </c>
      <c r="B29" s="56" t="str">
        <f>IF(C29&lt;&gt;"",VLOOKUP($C29,'Elenco giocatori'!$B$2:$H$1308,3,FALSE),"")</f>
        <v>A.S. Cobra Bowling 1963 Mi</v>
      </c>
      <c r="C29" s="57" t="s">
        <v>115</v>
      </c>
      <c r="D29" s="56" t="str">
        <f>IF(C29&lt;&gt;"",VLOOKUP($C29,'Elenco giocatori'!$B$2:$H$1308,2,FALSE),"")</f>
        <v>MARTINELLI MASSIMO</v>
      </c>
      <c r="E29" s="58" t="str">
        <f>IF(C29&lt;&gt;"",VLOOKUP($C29,'Elenco giocatori'!$B$2:$H$1308,4,FALSE),"")</f>
        <v>M/B</v>
      </c>
      <c r="F29" s="58">
        <f>IF(C29&lt;&gt;"",VLOOKUP($E29,'Elenco giocatori'!$J$2:$K$5,2,FALSE),"")</f>
        <v>5</v>
      </c>
      <c r="G29" s="58">
        <f>IF(C29&lt;&gt;"",VLOOKUP($C29,'Elenco giocatori'!$B$2:$H$1308,7,FALSE),"")</f>
        <v>0</v>
      </c>
      <c r="H29" s="61">
        <v>6</v>
      </c>
      <c r="I29" s="60">
        <v>1124</v>
      </c>
      <c r="J29" s="61">
        <f t="shared" si="0"/>
        <v>1154</v>
      </c>
      <c r="K29" s="59">
        <f>IF(C29&lt;&gt;"",J29+J30,"")</f>
        <v>2332</v>
      </c>
      <c r="L29" s="209">
        <f>IF(C29&lt;&gt;"",SUM(J29:J30),"")</f>
        <v>2332</v>
      </c>
    </row>
    <row r="30" spans="1:12" ht="15" customHeight="1">
      <c r="A30" s="208"/>
      <c r="B30" s="62" t="str">
        <f>IF(C30&lt;&gt;"",VLOOKUP($C30,'Elenco giocatori'!$B$2:$H$1308,3,FALSE),"")</f>
        <v>A.S. Cobra Bowling 1963 Mi</v>
      </c>
      <c r="C30" s="63" t="s">
        <v>1548</v>
      </c>
      <c r="D30" s="62" t="str">
        <f>IF(C30&lt;&gt;"",VLOOKUP($C30,'Elenco giocatori'!$B$2:$H$1308,2,FALSE),"")</f>
        <v>PROVENZI SANTO</v>
      </c>
      <c r="E30" s="64" t="str">
        <f>IF(C30&lt;&gt;"",VLOOKUP($C30,'Elenco giocatori'!$B$2:$H$1308,4,FALSE),"")</f>
        <v>M/A</v>
      </c>
      <c r="F30" s="64">
        <f>IF(C30&lt;&gt;"",VLOOKUP($E30,'Elenco giocatori'!$J$2:$K$5,2,FALSE),"")</f>
        <v>0</v>
      </c>
      <c r="G30" s="64">
        <f>IF(C30&lt;&gt;"",VLOOKUP($C30,'Elenco giocatori'!$B$2:$H$1308,7,FALSE),"")</f>
        <v>0</v>
      </c>
      <c r="H30" s="67">
        <v>6</v>
      </c>
      <c r="I30" s="66">
        <v>1178</v>
      </c>
      <c r="J30" s="67">
        <f t="shared" si="0"/>
        <v>1178</v>
      </c>
      <c r="K30" s="65">
        <f>K29</f>
        <v>2332</v>
      </c>
      <c r="L30" s="210"/>
    </row>
    <row r="31" spans="1:12" ht="15" customHeight="1">
      <c r="A31" s="207">
        <v>13</v>
      </c>
      <c r="B31" s="56" t="str">
        <f>IF(C31&lt;&gt;"",VLOOKUP($C31,'Elenco giocatori'!$B$2:$H$1308,3,FALSE),"")</f>
        <v>Magia B.C.</v>
      </c>
      <c r="C31" s="57" t="s">
        <v>1014</v>
      </c>
      <c r="D31" s="56" t="str">
        <f>IF(C31&lt;&gt;"",VLOOKUP($C31,'Elenco giocatori'!$B$2:$H$1308,2,FALSE),"")</f>
        <v>GIRANI SANDRO</v>
      </c>
      <c r="E31" s="58" t="str">
        <f>IF(C31&lt;&gt;"",VLOOKUP($C31,'Elenco giocatori'!$B$2:$H$1308,4,FALSE),"")</f>
        <v>M/B</v>
      </c>
      <c r="F31" s="58">
        <f>IF(C31&lt;&gt;"",VLOOKUP($E31,'Elenco giocatori'!$J$2:$K$5,2,FALSE),"")</f>
        <v>5</v>
      </c>
      <c r="G31" s="58">
        <f>IF(C31&lt;&gt;"",VLOOKUP($C31,'Elenco giocatori'!$B$2:$H$1308,7,FALSE),"")</f>
        <v>0</v>
      </c>
      <c r="H31" s="61">
        <v>6</v>
      </c>
      <c r="I31" s="60">
        <v>1120</v>
      </c>
      <c r="J31" s="61">
        <f t="shared" si="0"/>
        <v>1150</v>
      </c>
      <c r="K31" s="59">
        <f>IF(C31&lt;&gt;"",J31+J32,"")</f>
        <v>2328</v>
      </c>
      <c r="L31" s="209">
        <f>IF(C31&lt;&gt;"",SUM(J31:J32),"")</f>
        <v>2328</v>
      </c>
    </row>
    <row r="32" spans="1:12" ht="15" customHeight="1">
      <c r="A32" s="208"/>
      <c r="B32" s="62" t="str">
        <f>IF(C32&lt;&gt;"",VLOOKUP($C32,'Elenco giocatori'!$B$2:$H$1308,3,FALSE),"")</f>
        <v>Magia B.C.</v>
      </c>
      <c r="C32" s="63" t="s">
        <v>445</v>
      </c>
      <c r="D32" s="62" t="str">
        <f>IF(C32&lt;&gt;"",VLOOKUP($C32,'Elenco giocatori'!$B$2:$H$1308,2,FALSE),"")</f>
        <v>CAVALLARI MAURO</v>
      </c>
      <c r="E32" s="64" t="str">
        <f>IF(C32&lt;&gt;"",VLOOKUP($C32,'Elenco giocatori'!$B$2:$H$1308,4,FALSE),"")</f>
        <v>M/D</v>
      </c>
      <c r="F32" s="64">
        <f>IF(C32&lt;&gt;"",VLOOKUP($E32,'Elenco giocatori'!$J$2:$K$5,2,FALSE),"")</f>
        <v>15</v>
      </c>
      <c r="G32" s="64">
        <f>IF(C32&lt;&gt;"",VLOOKUP($C32,'Elenco giocatori'!$B$2:$H$1308,7,FALSE),"")</f>
        <v>0</v>
      </c>
      <c r="H32" s="67">
        <v>6</v>
      </c>
      <c r="I32" s="66">
        <v>1088</v>
      </c>
      <c r="J32" s="67">
        <f t="shared" si="0"/>
        <v>1178</v>
      </c>
      <c r="K32" s="65">
        <f>K31</f>
        <v>2328</v>
      </c>
      <c r="L32" s="210"/>
    </row>
    <row r="33" spans="1:12" ht="15" customHeight="1">
      <c r="A33" s="207">
        <v>14</v>
      </c>
      <c r="B33" s="56" t="str">
        <f>IF(C33&lt;&gt;"",VLOOKUP($C33,'Elenco giocatori'!$B$2:$H$1308,3,FALSE),"")</f>
        <v>Nuovo Mondo</v>
      </c>
      <c r="C33" s="57" t="s">
        <v>1027</v>
      </c>
      <c r="D33" s="56" t="str">
        <f>IF(C33&lt;&gt;"",VLOOKUP($C33,'Elenco giocatori'!$B$2:$H$1308,2,FALSE),"")</f>
        <v>TARTARI GIANLUCA</v>
      </c>
      <c r="E33" s="58" t="str">
        <f>IF(C33&lt;&gt;"",VLOOKUP($C33,'Elenco giocatori'!$B$2:$H$1308,4,FALSE),"")</f>
        <v>M/D</v>
      </c>
      <c r="F33" s="58">
        <f>IF(C33&lt;&gt;"",VLOOKUP($E33,'Elenco giocatori'!$J$2:$K$5,2,FALSE),"")</f>
        <v>15</v>
      </c>
      <c r="G33" s="58">
        <f>IF(C33&lt;&gt;"",VLOOKUP($C33,'Elenco giocatori'!$B$2:$H$1308,7,FALSE),"")</f>
        <v>0</v>
      </c>
      <c r="H33" s="61">
        <v>6</v>
      </c>
      <c r="I33" s="60">
        <v>1146</v>
      </c>
      <c r="J33" s="61">
        <f t="shared" si="0"/>
        <v>1236</v>
      </c>
      <c r="K33" s="59">
        <f>IF(C33&lt;&gt;"",J33+J34,"")</f>
        <v>2322</v>
      </c>
      <c r="L33" s="209">
        <f>IF(C33&lt;&gt;"",SUM(J33:J34),"")</f>
        <v>2322</v>
      </c>
    </row>
    <row r="34" spans="1:12" ht="15" customHeight="1">
      <c r="A34" s="208"/>
      <c r="B34" s="62" t="str">
        <f>IF(C34&lt;&gt;"",VLOOKUP($C34,'Elenco giocatori'!$B$2:$H$1308,3,FALSE),"")</f>
        <v>Nuovo Mondo</v>
      </c>
      <c r="C34" s="63" t="s">
        <v>137</v>
      </c>
      <c r="D34" s="62" t="str">
        <f>IF(C34&lt;&gt;"",VLOOKUP($C34,'Elenco giocatori'!$B$2:$H$1308,2,FALSE),"")</f>
        <v>MICHELINI STEFANO</v>
      </c>
      <c r="E34" s="64" t="str">
        <f>IF(C34&lt;&gt;"",VLOOKUP($C34,'Elenco giocatori'!$B$2:$H$1308,4,FALSE),"")</f>
        <v>M/A</v>
      </c>
      <c r="F34" s="64">
        <f>IF(C34&lt;&gt;"",VLOOKUP($E34,'Elenco giocatori'!$J$2:$K$5,2,FALSE),"")</f>
        <v>0</v>
      </c>
      <c r="G34" s="64">
        <f>IF(C34&lt;&gt;"",VLOOKUP($C34,'Elenco giocatori'!$B$2:$H$1308,7,FALSE),"")</f>
        <v>0</v>
      </c>
      <c r="H34" s="67">
        <v>6</v>
      </c>
      <c r="I34" s="66">
        <v>1086</v>
      </c>
      <c r="J34" s="67">
        <f t="shared" si="0"/>
        <v>1086</v>
      </c>
      <c r="K34" s="65">
        <f>K33</f>
        <v>2322</v>
      </c>
      <c r="L34" s="210"/>
    </row>
    <row r="35" spans="1:12" ht="15" customHeight="1">
      <c r="A35" s="207">
        <v>15</v>
      </c>
      <c r="B35" s="56" t="str">
        <f>IF(C35&lt;&gt;"",VLOOKUP($C35,'Elenco giocatori'!$B$2:$H$1308,3,FALSE),"")</f>
        <v>A.S. The Monsters</v>
      </c>
      <c r="C35" s="57" t="s">
        <v>392</v>
      </c>
      <c r="D35" s="56" t="str">
        <f>IF(C35&lt;&gt;"",VLOOKUP($C35,'Elenco giocatori'!$B$2:$H$1308,2,FALSE),"")</f>
        <v>GALLO SEBASTIANO</v>
      </c>
      <c r="E35" s="58" t="str">
        <f>IF(C35&lt;&gt;"",VLOOKUP($C35,'Elenco giocatori'!$B$2:$H$1308,4,FALSE),"")</f>
        <v>M/C</v>
      </c>
      <c r="F35" s="58">
        <f>IF(C35&lt;&gt;"",VLOOKUP($E35,'Elenco giocatori'!$J$2:$K$5,2,FALSE),"")</f>
        <v>10</v>
      </c>
      <c r="G35" s="58">
        <f>IF(C35&lt;&gt;"",VLOOKUP($C35,'Elenco giocatori'!$B$2:$H$1308,7,FALSE),"")</f>
        <v>0</v>
      </c>
      <c r="H35" s="61">
        <v>6</v>
      </c>
      <c r="I35" s="60">
        <v>1105</v>
      </c>
      <c r="J35" s="61">
        <f t="shared" si="0"/>
        <v>1165</v>
      </c>
      <c r="K35" s="59">
        <f>IF(C35&lt;&gt;"",J35+J36,"")</f>
        <v>2317</v>
      </c>
      <c r="L35" s="209">
        <f>IF(C35&lt;&gt;"",SUM(J35:J36),"")</f>
        <v>2317</v>
      </c>
    </row>
    <row r="36" spans="1:12" ht="15" customHeight="1">
      <c r="A36" s="208"/>
      <c r="B36" s="62" t="str">
        <f>IF(C36&lt;&gt;"",VLOOKUP($C36,'Elenco giocatori'!$B$2:$H$1308,3,FALSE),"")</f>
        <v>A.S. The Monsters</v>
      </c>
      <c r="C36" s="63" t="s">
        <v>390</v>
      </c>
      <c r="D36" s="62" t="str">
        <f>IF(C36&lt;&gt;"",VLOOKUP($C36,'Elenco giocatori'!$B$2:$H$1308,2,FALSE),"")</f>
        <v>FIORE CORRADO</v>
      </c>
      <c r="E36" s="64" t="str">
        <f>IF(C36&lt;&gt;"",VLOOKUP($C36,'Elenco giocatori'!$B$2:$H$1308,4,FALSE),"")</f>
        <v>M/D</v>
      </c>
      <c r="F36" s="64">
        <f>IF(C36&lt;&gt;"",VLOOKUP($E36,'Elenco giocatori'!$J$2:$K$5,2,FALSE),"")</f>
        <v>15</v>
      </c>
      <c r="G36" s="64">
        <f>IF(C36&lt;&gt;"",VLOOKUP($C36,'Elenco giocatori'!$B$2:$H$1308,7,FALSE),"")</f>
        <v>0</v>
      </c>
      <c r="H36" s="67">
        <v>6</v>
      </c>
      <c r="I36" s="66">
        <v>1062</v>
      </c>
      <c r="J36" s="67">
        <f t="shared" si="0"/>
        <v>1152</v>
      </c>
      <c r="K36" s="65">
        <f>K35</f>
        <v>2317</v>
      </c>
      <c r="L36" s="210"/>
    </row>
    <row r="37" spans="1:12" ht="15" customHeight="1">
      <c r="A37" s="207">
        <v>16</v>
      </c>
      <c r="B37" s="56" t="str">
        <f>IF(C37&lt;&gt;"",VLOOKUP($C37,'Elenco giocatori'!$B$2:$H$1308,3,FALSE),"")</f>
        <v>B.C. Salerno</v>
      </c>
      <c r="C37" s="57" t="s">
        <v>365</v>
      </c>
      <c r="D37" s="56" t="str">
        <f>IF(C37&lt;&gt;"",VLOOKUP($C37,'Elenco giocatori'!$B$2:$H$1308,2,FALSE),"")</f>
        <v>BOTTACCIO RAFFAELE</v>
      </c>
      <c r="E37" s="58" t="str">
        <f>IF(C37&lt;&gt;"",VLOOKUP($C37,'Elenco giocatori'!$B$2:$H$1308,4,FALSE),"")</f>
        <v>M/B</v>
      </c>
      <c r="F37" s="58">
        <f>IF(C37&lt;&gt;"",VLOOKUP($E37,'Elenco giocatori'!$J$2:$K$5,2,FALSE),"")</f>
        <v>5</v>
      </c>
      <c r="G37" s="58">
        <f>IF(C37&lt;&gt;"",VLOOKUP($C37,'Elenco giocatori'!$B$2:$H$1308,7,FALSE),"")</f>
        <v>0</v>
      </c>
      <c r="H37" s="61">
        <v>6</v>
      </c>
      <c r="I37" s="60">
        <v>1187</v>
      </c>
      <c r="J37" s="61">
        <f t="shared" si="0"/>
        <v>1217</v>
      </c>
      <c r="K37" s="59">
        <f>IF(C37&lt;&gt;"",J37+J38,"")</f>
        <v>2300</v>
      </c>
      <c r="L37" s="209">
        <f>IF(C37&lt;&gt;"",SUM(J37:J38),"")</f>
        <v>2300</v>
      </c>
    </row>
    <row r="38" spans="1:12" ht="15" customHeight="1">
      <c r="A38" s="208"/>
      <c r="B38" s="62" t="str">
        <f>IF(C38&lt;&gt;"",VLOOKUP($C38,'Elenco giocatori'!$B$2:$H$1308,3,FALSE),"")</f>
        <v>B.C. Salerno</v>
      </c>
      <c r="C38" s="63" t="s">
        <v>329</v>
      </c>
      <c r="D38" s="62" t="str">
        <f>IF(C38&lt;&gt;"",VLOOKUP($C38,'Elenco giocatori'!$B$2:$H$1308,2,FALSE),"")</f>
        <v>MEMOLI DARIO</v>
      </c>
      <c r="E38" s="64" t="str">
        <f>IF(C38&lt;&gt;"",VLOOKUP($C38,'Elenco giocatori'!$B$2:$H$1308,4,FALSE),"")</f>
        <v>M/B</v>
      </c>
      <c r="F38" s="64">
        <f>IF(C38&lt;&gt;"",VLOOKUP($E38,'Elenco giocatori'!$J$2:$K$5,2,FALSE),"")</f>
        <v>5</v>
      </c>
      <c r="G38" s="64">
        <f>IF(C38&lt;&gt;"",VLOOKUP($C38,'Elenco giocatori'!$B$2:$H$1308,7,FALSE),"")</f>
        <v>0</v>
      </c>
      <c r="H38" s="67">
        <v>6</v>
      </c>
      <c r="I38" s="66">
        <v>1053</v>
      </c>
      <c r="J38" s="67">
        <f t="shared" si="0"/>
        <v>1083</v>
      </c>
      <c r="K38" s="65">
        <f>K37</f>
        <v>2300</v>
      </c>
      <c r="L38" s="210"/>
    </row>
    <row r="39" spans="1:12" ht="15" customHeight="1">
      <c r="A39" s="207">
        <v>17</v>
      </c>
      <c r="B39" s="56" t="str">
        <f>IF(C39&lt;&gt;"",VLOOKUP($C39,'Elenco giocatori'!$B$2:$H$1308,3,FALSE),"")</f>
        <v>New Bowling e Co</v>
      </c>
      <c r="C39" s="57" t="s">
        <v>293</v>
      </c>
      <c r="D39" s="56" t="str">
        <f>IF(C39&lt;&gt;"",VLOOKUP($C39,'Elenco giocatori'!$B$2:$H$1308,2,FALSE),"")</f>
        <v>AMORUSO SALVATORE</v>
      </c>
      <c r="E39" s="58" t="str">
        <f>IF(C39&lt;&gt;"",VLOOKUP($C39,'Elenco giocatori'!$B$2:$H$1308,4,FALSE),"")</f>
        <v>M/B</v>
      </c>
      <c r="F39" s="58">
        <f>IF(C39&lt;&gt;"",VLOOKUP($E39,'Elenco giocatori'!$J$2:$K$5,2,FALSE),"")</f>
        <v>5</v>
      </c>
      <c r="G39" s="58">
        <f>IF(C39&lt;&gt;"",VLOOKUP($C39,'Elenco giocatori'!$B$2:$H$1308,7,FALSE),"")</f>
        <v>0</v>
      </c>
      <c r="H39" s="61">
        <v>6</v>
      </c>
      <c r="I39" s="60">
        <v>1167</v>
      </c>
      <c r="J39" s="61">
        <f aca="true" t="shared" si="1" ref="J39:J70">IF(C39&lt;&gt;"",I39+(F39+G39)*H39,"")</f>
        <v>1197</v>
      </c>
      <c r="K39" s="59">
        <f>IF(C39&lt;&gt;"",J39+J40,"")</f>
        <v>2283</v>
      </c>
      <c r="L39" s="209">
        <f>IF(C39&lt;&gt;"",SUM(J39:J40),"")</f>
        <v>2283</v>
      </c>
    </row>
    <row r="40" spans="1:12" ht="15" customHeight="1">
      <c r="A40" s="208"/>
      <c r="B40" s="62" t="str">
        <f>IF(C40&lt;&gt;"",VLOOKUP($C40,'Elenco giocatori'!$B$2:$H$1308,3,FALSE),"")</f>
        <v>New Bowling e Co</v>
      </c>
      <c r="C40" s="63" t="s">
        <v>853</v>
      </c>
      <c r="D40" s="62" t="str">
        <f>IF(C40&lt;&gt;"",VLOOKUP($C40,'Elenco giocatori'!$B$2:$H$1308,2,FALSE),"")</f>
        <v>AUTIERO CIRO</v>
      </c>
      <c r="E40" s="64" t="str">
        <f>IF(C40&lt;&gt;"",VLOOKUP($C40,'Elenco giocatori'!$B$2:$H$1308,4,FALSE),"")</f>
        <v>M/A</v>
      </c>
      <c r="F40" s="64">
        <f>IF(C40&lt;&gt;"",VLOOKUP($E40,'Elenco giocatori'!$J$2:$K$5,2,FALSE),"")</f>
        <v>0</v>
      </c>
      <c r="G40" s="64">
        <f>IF(C40&lt;&gt;"",VLOOKUP($C40,'Elenco giocatori'!$B$2:$H$1308,7,FALSE),"")</f>
        <v>0</v>
      </c>
      <c r="H40" s="67">
        <v>6</v>
      </c>
      <c r="I40" s="66">
        <v>1086</v>
      </c>
      <c r="J40" s="67">
        <f t="shared" si="1"/>
        <v>1086</v>
      </c>
      <c r="K40" s="65">
        <f>K39</f>
        <v>2283</v>
      </c>
      <c r="L40" s="210"/>
    </row>
    <row r="41" spans="1:12" ht="15" customHeight="1">
      <c r="A41" s="207">
        <v>18</v>
      </c>
      <c r="B41" s="56" t="str">
        <f>IF(C41&lt;&gt;"",VLOOKUP($C41,'Elenco giocatori'!$B$2:$H$1308,3,FALSE),"")</f>
        <v>A.S. B.C. Red Devil</v>
      </c>
      <c r="C41" s="57" t="s">
        <v>363</v>
      </c>
      <c r="D41" s="56" t="str">
        <f>IF(C41&lt;&gt;"",VLOOKUP($C41,'Elenco giocatori'!$B$2:$H$1308,2,FALSE),"")</f>
        <v>BRUNO GIOVANNI</v>
      </c>
      <c r="E41" s="58" t="str">
        <f>IF(C41&lt;&gt;"",VLOOKUP($C41,'Elenco giocatori'!$B$2:$H$1308,4,FALSE),"")</f>
        <v>M/C</v>
      </c>
      <c r="F41" s="58">
        <f>IF(C41&lt;&gt;"",VLOOKUP($E41,'Elenco giocatori'!$J$2:$K$5,2,FALSE),"")</f>
        <v>10</v>
      </c>
      <c r="G41" s="58">
        <f>IF(C41&lt;&gt;"",VLOOKUP($C41,'Elenco giocatori'!$B$2:$H$1308,7,FALSE),"")</f>
        <v>0</v>
      </c>
      <c r="H41" s="61">
        <v>6</v>
      </c>
      <c r="I41" s="60">
        <v>1047</v>
      </c>
      <c r="J41" s="61">
        <f t="shared" si="1"/>
        <v>1107</v>
      </c>
      <c r="K41" s="59">
        <f>IF(C41&lt;&gt;"",J41+J42,"")</f>
        <v>2263</v>
      </c>
      <c r="L41" s="209">
        <f>IF(C41&lt;&gt;"",SUM(J41:J42),"")</f>
        <v>2263</v>
      </c>
    </row>
    <row r="42" spans="1:12" ht="15" customHeight="1">
      <c r="A42" s="208"/>
      <c r="B42" s="62" t="str">
        <f>IF(C42&lt;&gt;"",VLOOKUP($C42,'Elenco giocatori'!$B$2:$H$1308,3,FALSE),"")</f>
        <v>B.C. Salerno</v>
      </c>
      <c r="C42" s="63" t="s">
        <v>1850</v>
      </c>
      <c r="D42" s="62" t="str">
        <f>IF(C42&lt;&gt;"",VLOOKUP($C42,'Elenco giocatori'!$B$2:$H$1308,2,FALSE),"")</f>
        <v>CAMPANELLA FERDINANDO</v>
      </c>
      <c r="E42" s="64" t="str">
        <f>IF(C42&lt;&gt;"",VLOOKUP($C42,'Elenco giocatori'!$B$2:$H$1308,4,FALSE),"")</f>
        <v>M/B</v>
      </c>
      <c r="F42" s="64">
        <f>IF(C42&lt;&gt;"",VLOOKUP($E42,'Elenco giocatori'!$J$2:$K$5,2,FALSE),"")</f>
        <v>5</v>
      </c>
      <c r="G42" s="64">
        <f>IF(C42&lt;&gt;"",VLOOKUP($C42,'Elenco giocatori'!$B$2:$H$1308,7,FALSE),"")</f>
        <v>0</v>
      </c>
      <c r="H42" s="67">
        <v>6</v>
      </c>
      <c r="I42" s="66">
        <v>1126</v>
      </c>
      <c r="J42" s="67">
        <f t="shared" si="1"/>
        <v>1156</v>
      </c>
      <c r="K42" s="65">
        <f>K41</f>
        <v>2263</v>
      </c>
      <c r="L42" s="210"/>
    </row>
    <row r="43" spans="1:12" ht="15" customHeight="1">
      <c r="A43" s="207">
        <v>19</v>
      </c>
      <c r="B43" s="56" t="str">
        <f>IF(C43&lt;&gt;"",VLOOKUP($C43,'Elenco giocatori'!$B$2:$H$1308,3,FALSE),"")</f>
        <v>S.S. Lazio Bowling A.S.D.</v>
      </c>
      <c r="C43" s="57" t="s">
        <v>716</v>
      </c>
      <c r="D43" s="56" t="str">
        <f>IF(C43&lt;&gt;"",VLOOKUP($C43,'Elenco giocatori'!$B$2:$H$1308,2,FALSE),"")</f>
        <v>SINI GUGLIELMO</v>
      </c>
      <c r="E43" s="58" t="str">
        <f>IF(C43&lt;&gt;"",VLOOKUP($C43,'Elenco giocatori'!$B$2:$H$1308,4,FALSE),"")</f>
        <v>M/C</v>
      </c>
      <c r="F43" s="58">
        <f>IF(C43&lt;&gt;"",VLOOKUP($E43,'Elenco giocatori'!$J$2:$K$5,2,FALSE),"")</f>
        <v>10</v>
      </c>
      <c r="G43" s="58">
        <f>IF(C43&lt;&gt;"",VLOOKUP($C43,'Elenco giocatori'!$B$2:$H$1308,7,FALSE),"")</f>
        <v>0</v>
      </c>
      <c r="H43" s="61">
        <v>6</v>
      </c>
      <c r="I43" s="60">
        <v>1028</v>
      </c>
      <c r="J43" s="61">
        <f t="shared" si="1"/>
        <v>1088</v>
      </c>
      <c r="K43" s="59">
        <f>IF(C43&lt;&gt;"",J43+J44,"")</f>
        <v>2261</v>
      </c>
      <c r="L43" s="209">
        <f>IF(C43&lt;&gt;"",SUM(J43:J44),"")</f>
        <v>2261</v>
      </c>
    </row>
    <row r="44" spans="1:12" ht="15" customHeight="1">
      <c r="A44" s="208"/>
      <c r="B44" s="62" t="str">
        <f>IF(C44&lt;&gt;"",VLOOKUP($C44,'Elenco giocatori'!$B$2:$H$1308,3,FALSE),"")</f>
        <v>S.S. Lazio Bowling A.S.D.</v>
      </c>
      <c r="C44" s="63" t="s">
        <v>780</v>
      </c>
      <c r="D44" s="62" t="str">
        <f>IF(C44&lt;&gt;"",VLOOKUP($C44,'Elenco giocatori'!$B$2:$H$1308,2,FALSE),"")</f>
        <v>MASTROGIACOMO ANTONIO</v>
      </c>
      <c r="E44" s="64" t="str">
        <f>IF(C44&lt;&gt;"",VLOOKUP($C44,'Elenco giocatori'!$B$2:$H$1308,4,FALSE),"")</f>
        <v>M/B</v>
      </c>
      <c r="F44" s="64">
        <f>IF(C44&lt;&gt;"",VLOOKUP($E44,'Elenco giocatori'!$J$2:$K$5,2,FALSE),"")</f>
        <v>5</v>
      </c>
      <c r="G44" s="64">
        <f>IF(C44&lt;&gt;"",VLOOKUP($C44,'Elenco giocatori'!$B$2:$H$1308,7,FALSE),"")</f>
        <v>0</v>
      </c>
      <c r="H44" s="67">
        <v>6</v>
      </c>
      <c r="I44" s="66">
        <v>1143</v>
      </c>
      <c r="J44" s="67">
        <f t="shared" si="1"/>
        <v>1173</v>
      </c>
      <c r="K44" s="65">
        <f>K43</f>
        <v>2261</v>
      </c>
      <c r="L44" s="210"/>
    </row>
    <row r="45" spans="1:12" ht="15" customHeight="1">
      <c r="A45" s="207">
        <v>20</v>
      </c>
      <c r="B45" s="56" t="str">
        <f>IF(C45&lt;&gt;"",VLOOKUP($C45,'Elenco giocatori'!$B$2:$H$1308,3,FALSE),"")</f>
        <v>Strikelanders</v>
      </c>
      <c r="C45" s="57" t="s">
        <v>1390</v>
      </c>
      <c r="D45" s="56" t="str">
        <f>IF(C45&lt;&gt;"",VLOOKUP($C45,'Elenco giocatori'!$B$2:$H$1308,2,FALSE),"")</f>
        <v>BRUSCHI MAURO</v>
      </c>
      <c r="E45" s="58" t="str">
        <f>IF(C45&lt;&gt;"",VLOOKUP($C45,'Elenco giocatori'!$B$2:$H$1308,4,FALSE),"")</f>
        <v>M/C</v>
      </c>
      <c r="F45" s="58">
        <f>IF(C45&lt;&gt;"",VLOOKUP($E45,'Elenco giocatori'!$J$2:$K$5,2,FALSE),"")</f>
        <v>10</v>
      </c>
      <c r="G45" s="58">
        <f>IF(C45&lt;&gt;"",VLOOKUP($C45,'Elenco giocatori'!$B$2:$H$1308,7,FALSE),"")</f>
        <v>0</v>
      </c>
      <c r="H45" s="61">
        <v>6</v>
      </c>
      <c r="I45" s="60">
        <v>1150</v>
      </c>
      <c r="J45" s="61">
        <f t="shared" si="1"/>
        <v>1210</v>
      </c>
      <c r="K45" s="59">
        <f>IF(C45&lt;&gt;"",J45+J46,"")</f>
        <v>2255</v>
      </c>
      <c r="L45" s="209">
        <f>IF(C45&lt;&gt;"",SUM(J45:J46),"")</f>
        <v>2255</v>
      </c>
    </row>
    <row r="46" spans="1:12" ht="15" customHeight="1">
      <c r="A46" s="208"/>
      <c r="B46" s="62" t="str">
        <f>IF(C46&lt;&gt;"",VLOOKUP($C46,'Elenco giocatori'!$B$2:$H$1308,3,FALSE),"")</f>
        <v>Strikelanders</v>
      </c>
      <c r="C46" s="63" t="s">
        <v>206</v>
      </c>
      <c r="D46" s="62" t="str">
        <f>IF(C46&lt;&gt;"",VLOOKUP($C46,'Elenco giocatori'!$B$2:$H$1308,2,FALSE),"")</f>
        <v>PANELLI GIUSEPPE</v>
      </c>
      <c r="E46" s="64" t="str">
        <f>IF(C46&lt;&gt;"",VLOOKUP($C46,'Elenco giocatori'!$B$2:$H$1308,4,FALSE),"")</f>
        <v>M/B</v>
      </c>
      <c r="F46" s="64">
        <f>IF(C46&lt;&gt;"",VLOOKUP($E46,'Elenco giocatori'!$J$2:$K$5,2,FALSE),"")</f>
        <v>5</v>
      </c>
      <c r="G46" s="64">
        <f>IF(C46&lt;&gt;"",VLOOKUP($C46,'Elenco giocatori'!$B$2:$H$1308,7,FALSE),"")</f>
        <v>0</v>
      </c>
      <c r="H46" s="67">
        <v>6</v>
      </c>
      <c r="I46" s="66">
        <v>1015</v>
      </c>
      <c r="J46" s="67">
        <f t="shared" si="1"/>
        <v>1045</v>
      </c>
      <c r="K46" s="65">
        <f>K45</f>
        <v>2255</v>
      </c>
      <c r="L46" s="210"/>
    </row>
    <row r="47" spans="1:12" ht="15" customHeight="1">
      <c r="A47" s="207">
        <v>21</v>
      </c>
      <c r="B47" s="56" t="str">
        <f>IF(C47&lt;&gt;"",VLOOKUP($C47,'Elenco giocatori'!$B$2:$H$1308,3,FALSE),"")</f>
        <v>A.S. B.C. Scorpion Milano</v>
      </c>
      <c r="C47" s="57" t="s">
        <v>1396</v>
      </c>
      <c r="D47" s="56" t="str">
        <f>IF(C47&lt;&gt;"",VLOOKUP($C47,'Elenco giocatori'!$B$2:$H$1308,2,FALSE),"")</f>
        <v>PILOTTI ROBERTO</v>
      </c>
      <c r="E47" s="58" t="str">
        <f>IF(C47&lt;&gt;"",VLOOKUP($C47,'Elenco giocatori'!$B$2:$H$1308,4,FALSE),"")</f>
        <v>M/B</v>
      </c>
      <c r="F47" s="58">
        <f>IF(C47&lt;&gt;"",VLOOKUP($E47,'Elenco giocatori'!$J$2:$K$5,2,FALSE),"")</f>
        <v>5</v>
      </c>
      <c r="G47" s="58">
        <f>IF(C47&lt;&gt;"",VLOOKUP($C47,'Elenco giocatori'!$B$2:$H$1308,7,FALSE),"")</f>
        <v>0</v>
      </c>
      <c r="H47" s="61">
        <v>6</v>
      </c>
      <c r="I47" s="60">
        <v>1115</v>
      </c>
      <c r="J47" s="61">
        <f t="shared" si="1"/>
        <v>1145</v>
      </c>
      <c r="K47" s="59">
        <f>IF(C47&lt;&gt;"",J47+J48,"")</f>
        <v>2233</v>
      </c>
      <c r="L47" s="209">
        <f>IF(C47&lt;&gt;"",SUM(J47:J48),"")</f>
        <v>2233</v>
      </c>
    </row>
    <row r="48" spans="1:12" ht="15" customHeight="1">
      <c r="A48" s="208"/>
      <c r="B48" s="62" t="str">
        <f>IF(C48&lt;&gt;"",VLOOKUP($C48,'Elenco giocatori'!$B$2:$H$1308,3,FALSE),"")</f>
        <v>A.S. Team Lissone</v>
      </c>
      <c r="C48" s="63" t="s">
        <v>1406</v>
      </c>
      <c r="D48" s="62" t="str">
        <f>IF(C48&lt;&gt;"",VLOOKUP($C48,'Elenco giocatori'!$B$2:$H$1308,2,FALSE),"")</f>
        <v>CARRUCCIU ANGELO</v>
      </c>
      <c r="E48" s="64" t="str">
        <f>IF(C48&lt;&gt;"",VLOOKUP($C48,'Elenco giocatori'!$B$2:$H$1308,4,FALSE),"")</f>
        <v>M/D</v>
      </c>
      <c r="F48" s="64">
        <f>IF(C48&lt;&gt;"",VLOOKUP($E48,'Elenco giocatori'!$J$2:$K$5,2,FALSE),"")</f>
        <v>15</v>
      </c>
      <c r="G48" s="64">
        <f>IF(C48&lt;&gt;"",VLOOKUP($C48,'Elenco giocatori'!$B$2:$H$1308,7,FALSE),"")</f>
        <v>0</v>
      </c>
      <c r="H48" s="67">
        <v>6</v>
      </c>
      <c r="I48" s="66">
        <v>998</v>
      </c>
      <c r="J48" s="67">
        <f t="shared" si="1"/>
        <v>1088</v>
      </c>
      <c r="K48" s="65">
        <f>K47</f>
        <v>2233</v>
      </c>
      <c r="L48" s="210"/>
    </row>
    <row r="49" spans="1:12" ht="15" customHeight="1">
      <c r="A49" s="207">
        <v>22</v>
      </c>
      <c r="B49" s="56" t="str">
        <f>IF(C49&lt;&gt;"",VLOOKUP($C49,'Elenco giocatori'!$B$2:$H$1308,3,FALSE),"")</f>
        <v>A.S. All Blacks</v>
      </c>
      <c r="C49" s="57" t="s">
        <v>471</v>
      </c>
      <c r="D49" s="56" t="str">
        <f>IF(C49&lt;&gt;"",VLOOKUP($C49,'Elenco giocatori'!$B$2:$H$1308,2,FALSE),"")</f>
        <v>BONEZZI WALTER</v>
      </c>
      <c r="E49" s="58" t="str">
        <f>IF(C49&lt;&gt;"",VLOOKUP($C49,'Elenco giocatori'!$B$2:$H$1308,4,FALSE),"")</f>
        <v>M/B</v>
      </c>
      <c r="F49" s="58">
        <f>IF(C49&lt;&gt;"",VLOOKUP($E49,'Elenco giocatori'!$J$2:$K$5,2,FALSE),"")</f>
        <v>5</v>
      </c>
      <c r="G49" s="58">
        <f>IF(C49&lt;&gt;"",VLOOKUP($C49,'Elenco giocatori'!$B$2:$H$1308,7,FALSE),"")</f>
        <v>0</v>
      </c>
      <c r="H49" s="61">
        <v>6</v>
      </c>
      <c r="I49" s="60">
        <v>1098</v>
      </c>
      <c r="J49" s="61">
        <f t="shared" si="1"/>
        <v>1128</v>
      </c>
      <c r="K49" s="59">
        <f>IF(C49&lt;&gt;"",J49+J50,"")</f>
        <v>2230</v>
      </c>
      <c r="L49" s="209">
        <f>IF(C49&lt;&gt;"",SUM(J49:J50),"")</f>
        <v>2230</v>
      </c>
    </row>
    <row r="50" spans="1:12" ht="15" customHeight="1">
      <c r="A50" s="208"/>
      <c r="B50" s="62" t="str">
        <f>IF(C50&lt;&gt;"",VLOOKUP($C50,'Elenco giocatori'!$B$2:$H$1308,3,FALSE),"")</f>
        <v>A.S.B. Tricolore</v>
      </c>
      <c r="C50" s="63" t="s">
        <v>495</v>
      </c>
      <c r="D50" s="62" t="str">
        <f>IF(C50&lt;&gt;"",VLOOKUP($C50,'Elenco giocatori'!$B$2:$H$1308,2,FALSE),"")</f>
        <v>CAITI MAURO</v>
      </c>
      <c r="E50" s="64" t="str">
        <f>IF(C50&lt;&gt;"",VLOOKUP($C50,'Elenco giocatori'!$B$2:$H$1308,4,FALSE),"")</f>
        <v>M/B</v>
      </c>
      <c r="F50" s="64">
        <f>IF(C50&lt;&gt;"",VLOOKUP($E50,'Elenco giocatori'!$J$2:$K$5,2,FALSE),"")</f>
        <v>5</v>
      </c>
      <c r="G50" s="64">
        <f>IF(C50&lt;&gt;"",VLOOKUP($C50,'Elenco giocatori'!$B$2:$H$1308,7,FALSE),"")</f>
        <v>0</v>
      </c>
      <c r="H50" s="67">
        <v>6</v>
      </c>
      <c r="I50" s="66">
        <v>1072</v>
      </c>
      <c r="J50" s="67">
        <f t="shared" si="1"/>
        <v>1102</v>
      </c>
      <c r="K50" s="65">
        <f>K49</f>
        <v>2230</v>
      </c>
      <c r="L50" s="210"/>
    </row>
    <row r="51" spans="1:12" ht="15" customHeight="1">
      <c r="A51" s="207">
        <v>23</v>
      </c>
      <c r="B51" s="56" t="str">
        <f>IF(C51&lt;&gt;"",VLOOKUP($C51,'Elenco giocatori'!$B$2:$H$1308,3,FALSE),"")</f>
        <v>A.S. Amici Del King</v>
      </c>
      <c r="C51" s="57" t="s">
        <v>941</v>
      </c>
      <c r="D51" s="56" t="str">
        <f>IF(C51&lt;&gt;"",VLOOKUP($C51,'Elenco giocatori'!$B$2:$H$1308,2,FALSE),"")</f>
        <v>TROVATO SERGIO</v>
      </c>
      <c r="E51" s="58" t="str">
        <f>IF(C51&lt;&gt;"",VLOOKUP($C51,'Elenco giocatori'!$B$2:$H$1308,4,FALSE),"")</f>
        <v>M/D</v>
      </c>
      <c r="F51" s="58">
        <f>IF(C51&lt;&gt;"",VLOOKUP($E51,'Elenco giocatori'!$J$2:$K$5,2,FALSE),"")</f>
        <v>15</v>
      </c>
      <c r="G51" s="58">
        <f>IF(C51&lt;&gt;"",VLOOKUP($C51,'Elenco giocatori'!$B$2:$H$1308,7,FALSE),"")</f>
        <v>0</v>
      </c>
      <c r="H51" s="61">
        <v>6</v>
      </c>
      <c r="I51" s="60">
        <v>1022</v>
      </c>
      <c r="J51" s="61">
        <f t="shared" si="1"/>
        <v>1112</v>
      </c>
      <c r="K51" s="59">
        <f>IF(C51&lt;&gt;"",J51+J52,"")</f>
        <v>2227</v>
      </c>
      <c r="L51" s="209">
        <f>IF(C51&lt;&gt;"",SUM(J51:J52),"")</f>
        <v>2227</v>
      </c>
    </row>
    <row r="52" spans="1:12" ht="15" customHeight="1">
      <c r="A52" s="208"/>
      <c r="B52" s="62" t="str">
        <f>IF(C52&lt;&gt;"",VLOOKUP($C52,'Elenco giocatori'!$B$2:$H$1308,3,FALSE),"")</f>
        <v>A.S. Xteam Alessandria</v>
      </c>
      <c r="C52" s="63" t="s">
        <v>371</v>
      </c>
      <c r="D52" s="62" t="str">
        <f>IF(C52&lt;&gt;"",VLOOKUP($C52,'Elenco giocatori'!$B$2:$H$1308,2,FALSE),"")</f>
        <v>GANDINO SERGIO</v>
      </c>
      <c r="E52" s="64" t="str">
        <f>IF(C52&lt;&gt;"",VLOOKUP($C52,'Elenco giocatori'!$B$2:$H$1308,4,FALSE),"")</f>
        <v>M/B</v>
      </c>
      <c r="F52" s="64">
        <f>IF(C52&lt;&gt;"",VLOOKUP($E52,'Elenco giocatori'!$J$2:$K$5,2,FALSE),"")</f>
        <v>5</v>
      </c>
      <c r="G52" s="64">
        <f>IF(C52&lt;&gt;"",VLOOKUP($C52,'Elenco giocatori'!$B$2:$H$1308,7,FALSE),"")</f>
        <v>0</v>
      </c>
      <c r="H52" s="67">
        <v>6</v>
      </c>
      <c r="I52" s="66">
        <v>1085</v>
      </c>
      <c r="J52" s="67">
        <f t="shared" si="1"/>
        <v>1115</v>
      </c>
      <c r="K52" s="65">
        <f>K51</f>
        <v>2227</v>
      </c>
      <c r="L52" s="210"/>
    </row>
    <row r="53" spans="1:12" ht="15" customHeight="1">
      <c r="A53" s="207">
        <v>24</v>
      </c>
      <c r="B53" s="56" t="str">
        <f>IF(C53&lt;&gt;"",VLOOKUP($C53,'Elenco giocatori'!$B$2:$H$1308,3,FALSE),"")</f>
        <v>Team Castelfranco Veneto</v>
      </c>
      <c r="C53" s="57" t="s">
        <v>409</v>
      </c>
      <c r="D53" s="56" t="str">
        <f>IF(C53&lt;&gt;"",VLOOKUP($C53,'Elenco giocatori'!$B$2:$H$1308,2,FALSE),"")</f>
        <v>BAGGIO LORIS</v>
      </c>
      <c r="E53" s="58" t="str">
        <f>IF(C53&lt;&gt;"",VLOOKUP($C53,'Elenco giocatori'!$B$2:$H$1308,4,FALSE),"")</f>
        <v>M/A</v>
      </c>
      <c r="F53" s="58">
        <f>IF(C53&lt;&gt;"",VLOOKUP($E53,'Elenco giocatori'!$J$2:$K$5,2,FALSE),"")</f>
        <v>0</v>
      </c>
      <c r="G53" s="58">
        <f>IF(C53&lt;&gt;"",VLOOKUP($C53,'Elenco giocatori'!$B$2:$H$1308,7,FALSE),"")</f>
        <v>0</v>
      </c>
      <c r="H53" s="61">
        <v>6</v>
      </c>
      <c r="I53" s="60">
        <v>1058</v>
      </c>
      <c r="J53" s="61">
        <f t="shared" si="1"/>
        <v>1058</v>
      </c>
      <c r="K53" s="59">
        <f>IF(C53&lt;&gt;"",J53+J54,"")</f>
        <v>2225</v>
      </c>
      <c r="L53" s="209">
        <f>IF(C53&lt;&gt;"",SUM(J53:J54),"")</f>
        <v>2225</v>
      </c>
    </row>
    <row r="54" spans="1:12" ht="15" customHeight="1">
      <c r="A54" s="208"/>
      <c r="B54" s="62" t="str">
        <f>IF(C54&lt;&gt;"",VLOOKUP($C54,'Elenco giocatori'!$B$2:$H$1308,3,FALSE),"")</f>
        <v>Team Castelfranco Veneto</v>
      </c>
      <c r="C54" s="63" t="s">
        <v>407</v>
      </c>
      <c r="D54" s="62" t="str">
        <f>IF(C54&lt;&gt;"",VLOOKUP($C54,'Elenco giocatori'!$B$2:$H$1308,2,FALSE),"")</f>
        <v>SCAPPIN RODOLFO</v>
      </c>
      <c r="E54" s="64" t="str">
        <f>IF(C54&lt;&gt;"",VLOOKUP($C54,'Elenco giocatori'!$B$2:$H$1308,4,FALSE),"")</f>
        <v>M/A</v>
      </c>
      <c r="F54" s="64">
        <f>IF(C54&lt;&gt;"",VLOOKUP($E54,'Elenco giocatori'!$J$2:$K$5,2,FALSE),"")</f>
        <v>0</v>
      </c>
      <c r="G54" s="64">
        <f>IF(C54&lt;&gt;"",VLOOKUP($C54,'Elenco giocatori'!$B$2:$H$1308,7,FALSE),"")</f>
        <v>0</v>
      </c>
      <c r="H54" s="67">
        <v>6</v>
      </c>
      <c r="I54" s="66">
        <v>1167</v>
      </c>
      <c r="J54" s="67">
        <f t="shared" si="1"/>
        <v>1167</v>
      </c>
      <c r="K54" s="65">
        <f>K53</f>
        <v>2225</v>
      </c>
      <c r="L54" s="210"/>
    </row>
    <row r="55" spans="1:12" ht="15" customHeight="1">
      <c r="A55" s="207">
        <v>25</v>
      </c>
      <c r="B55" s="56" t="str">
        <f>IF(C55&lt;&gt;"",VLOOKUP($C55,'Elenco giocatori'!$B$2:$H$1308,3,FALSE),"")</f>
        <v>Pin Eleven Bowling Team</v>
      </c>
      <c r="C55" s="57" t="s">
        <v>1514</v>
      </c>
      <c r="D55" s="56" t="str">
        <f>IF(C55&lt;&gt;"",VLOOKUP($C55,'Elenco giocatori'!$B$2:$H$1308,2,FALSE),"")</f>
        <v>RONCONI GIUSEPPE</v>
      </c>
      <c r="E55" s="58" t="str">
        <f>IF(C55&lt;&gt;"",VLOOKUP($C55,'Elenco giocatori'!$B$2:$H$1308,4,FALSE),"")</f>
        <v>M/A</v>
      </c>
      <c r="F55" s="58">
        <f>IF(C55&lt;&gt;"",VLOOKUP($E55,'Elenco giocatori'!$J$2:$K$5,2,FALSE),"")</f>
        <v>0</v>
      </c>
      <c r="G55" s="58">
        <f>IF(C55&lt;&gt;"",VLOOKUP($C55,'Elenco giocatori'!$B$2:$H$1308,7,FALSE),"")</f>
        <v>0</v>
      </c>
      <c r="H55" s="61">
        <v>6</v>
      </c>
      <c r="I55" s="60">
        <v>1089</v>
      </c>
      <c r="J55" s="61">
        <f t="shared" si="1"/>
        <v>1089</v>
      </c>
      <c r="K55" s="59">
        <f>IF(C55&lt;&gt;"",J55+J56,"")</f>
        <v>2215</v>
      </c>
      <c r="L55" s="209">
        <f>IF(C55&lt;&gt;"",SUM(J55:J56),"")</f>
        <v>2215</v>
      </c>
    </row>
    <row r="56" spans="1:12" ht="15" customHeight="1">
      <c r="A56" s="208"/>
      <c r="B56" s="62" t="str">
        <f>IF(C56&lt;&gt;"",VLOOKUP($C56,'Elenco giocatori'!$B$2:$H$1308,3,FALSE),"")</f>
        <v>Club Black Panthers</v>
      </c>
      <c r="C56" s="63" t="s">
        <v>113</v>
      </c>
      <c r="D56" s="62" t="str">
        <f>IF(C56&lt;&gt;"",VLOOKUP($C56,'Elenco giocatori'!$B$2:$H$1308,2,FALSE),"")</f>
        <v>CEGLIE CARLO</v>
      </c>
      <c r="E56" s="64" t="str">
        <f>IF(C56&lt;&gt;"",VLOOKUP($C56,'Elenco giocatori'!$B$2:$H$1308,4,FALSE),"")</f>
        <v>M/C</v>
      </c>
      <c r="F56" s="64">
        <f>IF(C56&lt;&gt;"",VLOOKUP($E56,'Elenco giocatori'!$J$2:$K$5,2,FALSE),"")</f>
        <v>10</v>
      </c>
      <c r="G56" s="64">
        <f>IF(C56&lt;&gt;"",VLOOKUP($C56,'Elenco giocatori'!$B$2:$H$1308,7,FALSE),"")</f>
        <v>0</v>
      </c>
      <c r="H56" s="67">
        <v>6</v>
      </c>
      <c r="I56" s="66">
        <v>1066</v>
      </c>
      <c r="J56" s="67">
        <f t="shared" si="1"/>
        <v>1126</v>
      </c>
      <c r="K56" s="65">
        <f>K55</f>
        <v>2215</v>
      </c>
      <c r="L56" s="210"/>
    </row>
    <row r="57" spans="1:12" ht="15" customHeight="1">
      <c r="A57" s="207">
        <v>26</v>
      </c>
      <c r="B57" s="56" t="str">
        <f>IF(C57&lt;&gt;"",VLOOKUP($C57,'Elenco giocatori'!$B$2:$H$1308,3,FALSE),"")</f>
        <v>A.S. The Monsters</v>
      </c>
      <c r="C57" s="57" t="s">
        <v>321</v>
      </c>
      <c r="D57" s="56" t="str">
        <f>IF(C57&lt;&gt;"",VLOOKUP($C57,'Elenco giocatori'!$B$2:$H$1308,2,FALSE),"")</f>
        <v>IORIO ALDO</v>
      </c>
      <c r="E57" s="58" t="str">
        <f>IF(C57&lt;&gt;"",VLOOKUP($C57,'Elenco giocatori'!$B$2:$H$1308,4,FALSE),"")</f>
        <v>M/A</v>
      </c>
      <c r="F57" s="58">
        <f>IF(C57&lt;&gt;"",VLOOKUP($E57,'Elenco giocatori'!$J$2:$K$5,2,FALSE),"")</f>
        <v>0</v>
      </c>
      <c r="G57" s="58">
        <f>IF(C57&lt;&gt;"",VLOOKUP($C57,'Elenco giocatori'!$B$2:$H$1308,7,FALSE),"")</f>
        <v>0</v>
      </c>
      <c r="H57" s="61">
        <v>6</v>
      </c>
      <c r="I57" s="60">
        <v>1167</v>
      </c>
      <c r="J57" s="61">
        <f t="shared" si="1"/>
        <v>1167</v>
      </c>
      <c r="K57" s="59">
        <f>IF(C57&lt;&gt;"",J57+J58,"")</f>
        <v>2212</v>
      </c>
      <c r="L57" s="209">
        <f>IF(C57&lt;&gt;"",SUM(J57:J58),"")</f>
        <v>2212</v>
      </c>
    </row>
    <row r="58" spans="1:12" ht="15" customHeight="1">
      <c r="A58" s="208"/>
      <c r="B58" s="62" t="str">
        <f>IF(C58&lt;&gt;"",VLOOKUP($C58,'Elenco giocatori'!$B$2:$H$1308,3,FALSE),"")</f>
        <v>B.C. Salerno</v>
      </c>
      <c r="C58" s="63" t="s">
        <v>734</v>
      </c>
      <c r="D58" s="62" t="str">
        <f>IF(C58&lt;&gt;"",VLOOKUP($C58,'Elenco giocatori'!$B$2:$H$1308,2,FALSE),"")</f>
        <v>LANDI LUIGI</v>
      </c>
      <c r="E58" s="64" t="str">
        <f>IF(C58&lt;&gt;"",VLOOKUP($C58,'Elenco giocatori'!$B$2:$H$1308,4,FALSE),"")</f>
        <v>M/B</v>
      </c>
      <c r="F58" s="64">
        <f>IF(C58&lt;&gt;"",VLOOKUP($E58,'Elenco giocatori'!$J$2:$K$5,2,FALSE),"")</f>
        <v>5</v>
      </c>
      <c r="G58" s="64">
        <f>IF(C58&lt;&gt;"",VLOOKUP($C58,'Elenco giocatori'!$B$2:$H$1308,7,FALSE),"")</f>
        <v>0</v>
      </c>
      <c r="H58" s="67">
        <v>6</v>
      </c>
      <c r="I58" s="66">
        <v>1015</v>
      </c>
      <c r="J58" s="67">
        <f t="shared" si="1"/>
        <v>1045</v>
      </c>
      <c r="K58" s="65">
        <f>K57</f>
        <v>2212</v>
      </c>
      <c r="L58" s="210"/>
    </row>
    <row r="59" spans="1:12" ht="15" customHeight="1">
      <c r="A59" s="207">
        <v>27</v>
      </c>
      <c r="B59" s="56" t="str">
        <f>IF(C59&lt;&gt;"",VLOOKUP($C59,'Elenco giocatori'!$B$2:$H$1308,3,FALSE),"")</f>
        <v>B.C. Asti</v>
      </c>
      <c r="C59" s="57" t="s">
        <v>254</v>
      </c>
      <c r="D59" s="56" t="str">
        <f>IF(C59&lt;&gt;"",VLOOKUP($C59,'Elenco giocatori'!$B$2:$H$1308,2,FALSE),"")</f>
        <v>MENEGHEL FRANCO</v>
      </c>
      <c r="E59" s="58" t="str">
        <f>IF(C59&lt;&gt;"",VLOOKUP($C59,'Elenco giocatori'!$B$2:$H$1308,4,FALSE),"")</f>
        <v>M/D</v>
      </c>
      <c r="F59" s="58">
        <f>IF(C59&lt;&gt;"",VLOOKUP($E59,'Elenco giocatori'!$J$2:$K$5,2,FALSE),"")</f>
        <v>15</v>
      </c>
      <c r="G59" s="58">
        <f>IF(C59&lt;&gt;"",VLOOKUP($C59,'Elenco giocatori'!$B$2:$H$1308,7,FALSE),"")</f>
        <v>0</v>
      </c>
      <c r="H59" s="61">
        <v>6</v>
      </c>
      <c r="I59" s="60">
        <v>1050</v>
      </c>
      <c r="J59" s="61">
        <f t="shared" si="1"/>
        <v>1140</v>
      </c>
      <c r="K59" s="59">
        <f>IF(C59&lt;&gt;"",J59+J60,"")</f>
        <v>2208</v>
      </c>
      <c r="L59" s="209">
        <f>IF(C59&lt;&gt;"",SUM(J59:J60),"")</f>
        <v>2208</v>
      </c>
    </row>
    <row r="60" spans="1:12" ht="15" customHeight="1">
      <c r="A60" s="208"/>
      <c r="B60" s="62" t="str">
        <f>IF(C60&lt;&gt;"",VLOOKUP($C60,'Elenco giocatori'!$B$2:$H$1308,3,FALSE),"")</f>
        <v>Real Team</v>
      </c>
      <c r="C60" s="63" t="s">
        <v>2443</v>
      </c>
      <c r="D60" s="62" t="str">
        <f>IF(C60&lt;&gt;"",VLOOKUP($C60,'Elenco giocatori'!$B$2:$H$1308,2,FALSE),"")</f>
        <v>RUSSO ERNESTO</v>
      </c>
      <c r="E60" s="64" t="str">
        <f>IF(C60&lt;&gt;"",VLOOKUP($C60,'Elenco giocatori'!$B$2:$H$1308,4,FALSE),"")</f>
        <v>M/B</v>
      </c>
      <c r="F60" s="64">
        <f>IF(C60&lt;&gt;"",VLOOKUP($E60,'Elenco giocatori'!$J$2:$K$5,2,FALSE),"")</f>
        <v>5</v>
      </c>
      <c r="G60" s="64">
        <f>IF(C60&lt;&gt;"",VLOOKUP($C60,'Elenco giocatori'!$B$2:$H$1308,7,FALSE),"")</f>
        <v>1</v>
      </c>
      <c r="H60" s="67">
        <v>6</v>
      </c>
      <c r="I60" s="66">
        <v>1032</v>
      </c>
      <c r="J60" s="67">
        <f t="shared" si="1"/>
        <v>1068</v>
      </c>
      <c r="K60" s="65">
        <f>K59</f>
        <v>2208</v>
      </c>
      <c r="L60" s="210"/>
    </row>
    <row r="61" spans="1:12" ht="15" customHeight="1">
      <c r="A61" s="207">
        <v>28</v>
      </c>
      <c r="B61" s="56" t="str">
        <f>IF(C61&lt;&gt;"",VLOOKUP($C61,'Elenco giocatori'!$B$2:$H$1308,3,FALSE),"")</f>
        <v>A.S.D. Bowl.Portogruaro Tigers</v>
      </c>
      <c r="C61" s="57" t="s">
        <v>85</v>
      </c>
      <c r="D61" s="56" t="str">
        <f>IF(C61&lt;&gt;"",VLOOKUP($C61,'Elenco giocatori'!$B$2:$H$1308,2,FALSE),"")</f>
        <v>ZAMBON FRANCO</v>
      </c>
      <c r="E61" s="58" t="str">
        <f>IF(C61&lt;&gt;"",VLOOKUP($C61,'Elenco giocatori'!$B$2:$H$1308,4,FALSE),"")</f>
        <v>M/A</v>
      </c>
      <c r="F61" s="58">
        <f>IF(C61&lt;&gt;"",VLOOKUP($E61,'Elenco giocatori'!$J$2:$K$5,2,FALSE),"")</f>
        <v>0</v>
      </c>
      <c r="G61" s="58">
        <f>IF(C61&lt;&gt;"",VLOOKUP($C61,'Elenco giocatori'!$B$2:$H$1308,7,FALSE),"")</f>
        <v>0</v>
      </c>
      <c r="H61" s="61">
        <v>6</v>
      </c>
      <c r="I61" s="60">
        <v>1225</v>
      </c>
      <c r="J61" s="61">
        <f t="shared" si="1"/>
        <v>1225</v>
      </c>
      <c r="K61" s="59">
        <f>IF(C61&lt;&gt;"",J61+J62,"")</f>
        <v>2200</v>
      </c>
      <c r="L61" s="209">
        <f>IF(C61&lt;&gt;"",SUM(J61:J62),"")</f>
        <v>2200</v>
      </c>
    </row>
    <row r="62" spans="1:12" ht="15" customHeight="1">
      <c r="A62" s="208"/>
      <c r="B62" s="62" t="str">
        <f>IF(C62&lt;&gt;"",VLOOKUP($C62,'Elenco giocatori'!$B$2:$H$1308,3,FALSE),"")</f>
        <v>A.S.D. Bowl.Portogruaro Tigers</v>
      </c>
      <c r="C62" s="63" t="s">
        <v>1492</v>
      </c>
      <c r="D62" s="62" t="str">
        <f>IF(C62&lt;&gt;"",VLOOKUP($C62,'Elenco giocatori'!$B$2:$H$1308,2,FALSE),"")</f>
        <v>QUERIN GIANCARLO</v>
      </c>
      <c r="E62" s="64" t="str">
        <f>IF(C62&lt;&gt;"",VLOOKUP($C62,'Elenco giocatori'!$B$2:$H$1308,4,FALSE),"")</f>
        <v>M/A</v>
      </c>
      <c r="F62" s="64">
        <f>IF(C62&lt;&gt;"",VLOOKUP($E62,'Elenco giocatori'!$J$2:$K$5,2,FALSE),"")</f>
        <v>0</v>
      </c>
      <c r="G62" s="64">
        <f>IF(C62&lt;&gt;"",VLOOKUP($C62,'Elenco giocatori'!$B$2:$H$1308,7,FALSE),"")</f>
        <v>0</v>
      </c>
      <c r="H62" s="67">
        <v>6</v>
      </c>
      <c r="I62" s="66">
        <v>975</v>
      </c>
      <c r="J62" s="67">
        <f t="shared" si="1"/>
        <v>975</v>
      </c>
      <c r="K62" s="65">
        <f>K61</f>
        <v>2200</v>
      </c>
      <c r="L62" s="210"/>
    </row>
    <row r="63" spans="1:12" ht="15" customHeight="1">
      <c r="A63" s="207">
        <v>29</v>
      </c>
      <c r="B63" s="56" t="str">
        <f>IF(C63&lt;&gt;"",VLOOKUP($C63,'Elenco giocatori'!$B$2:$H$1308,3,FALSE),"")</f>
        <v>Asb Miramar</v>
      </c>
      <c r="C63" s="57" t="s">
        <v>31</v>
      </c>
      <c r="D63" s="56" t="str">
        <f>IF(C63&lt;&gt;"",VLOOKUP($C63,'Elenco giocatori'!$B$2:$H$1308,2,FALSE),"")</f>
        <v>KNEIPP MAURO</v>
      </c>
      <c r="E63" s="58" t="str">
        <f>IF(C63&lt;&gt;"",VLOOKUP($C63,'Elenco giocatori'!$B$2:$H$1308,4,FALSE),"")</f>
        <v>M/A</v>
      </c>
      <c r="F63" s="58">
        <f>IF(C63&lt;&gt;"",VLOOKUP($E63,'Elenco giocatori'!$J$2:$K$5,2,FALSE),"")</f>
        <v>0</v>
      </c>
      <c r="G63" s="58">
        <f>IF(C63&lt;&gt;"",VLOOKUP($C63,'Elenco giocatori'!$B$2:$H$1308,7,FALSE),"")</f>
        <v>0</v>
      </c>
      <c r="H63" s="61">
        <v>6</v>
      </c>
      <c r="I63" s="60">
        <v>1091</v>
      </c>
      <c r="J63" s="61">
        <f t="shared" si="1"/>
        <v>1091</v>
      </c>
      <c r="K63" s="59">
        <f>IF(C63&lt;&gt;"",J63+J64,"")</f>
        <v>2195</v>
      </c>
      <c r="L63" s="209">
        <f>IF(C63&lt;&gt;"",SUM(J63:J64),"")</f>
        <v>2195</v>
      </c>
    </row>
    <row r="64" spans="1:12" ht="15" customHeight="1">
      <c r="A64" s="208"/>
      <c r="B64" s="62" t="str">
        <f>IF(C64&lt;&gt;"",VLOOKUP($C64,'Elenco giocatori'!$B$2:$H$1308,3,FALSE),"")</f>
        <v>Asb Miramar</v>
      </c>
      <c r="C64" s="63" t="s">
        <v>1433</v>
      </c>
      <c r="D64" s="62" t="str">
        <f>IF(C64&lt;&gt;"",VLOOKUP($C64,'Elenco giocatori'!$B$2:$H$1308,2,FALSE),"")</f>
        <v>PIZZULIN SERGIO</v>
      </c>
      <c r="E64" s="64" t="str">
        <f>IF(C64&lt;&gt;"",VLOOKUP($C64,'Elenco giocatori'!$B$2:$H$1308,4,FALSE),"")</f>
        <v>M/B</v>
      </c>
      <c r="F64" s="64">
        <f>IF(C64&lt;&gt;"",VLOOKUP($E64,'Elenco giocatori'!$J$2:$K$5,2,FALSE),"")</f>
        <v>5</v>
      </c>
      <c r="G64" s="64">
        <f>IF(C64&lt;&gt;"",VLOOKUP($C64,'Elenco giocatori'!$B$2:$H$1308,7,FALSE),"")</f>
        <v>0</v>
      </c>
      <c r="H64" s="67">
        <v>6</v>
      </c>
      <c r="I64" s="66">
        <v>1074</v>
      </c>
      <c r="J64" s="67">
        <f t="shared" si="1"/>
        <v>1104</v>
      </c>
      <c r="K64" s="65">
        <f>K63</f>
        <v>2195</v>
      </c>
      <c r="L64" s="210"/>
    </row>
    <row r="65" spans="1:12" ht="15" customHeight="1">
      <c r="A65" s="207">
        <v>30</v>
      </c>
      <c r="B65" s="56" t="str">
        <f>IF(C65&lt;&gt;"",VLOOKUP($C65,'Elenco giocatori'!$B$2:$H$1308,3,FALSE),"")</f>
        <v>A.S.D. Tevere Power Zone</v>
      </c>
      <c r="C65" s="57" t="s">
        <v>662</v>
      </c>
      <c r="D65" s="56" t="str">
        <f>IF(C65&lt;&gt;"",VLOOKUP($C65,'Elenco giocatori'!$B$2:$H$1308,2,FALSE),"")</f>
        <v>TIMPANO ROMANO</v>
      </c>
      <c r="E65" s="58" t="str">
        <f>IF(C65&lt;&gt;"",VLOOKUP($C65,'Elenco giocatori'!$B$2:$H$1308,4,FALSE),"")</f>
        <v>M/B</v>
      </c>
      <c r="F65" s="58">
        <f>IF(C65&lt;&gt;"",VLOOKUP($E65,'Elenco giocatori'!$J$2:$K$5,2,FALSE),"")</f>
        <v>5</v>
      </c>
      <c r="G65" s="58">
        <f>IF(C65&lt;&gt;"",VLOOKUP($C65,'Elenco giocatori'!$B$2:$H$1308,7,FALSE),"")</f>
        <v>0</v>
      </c>
      <c r="H65" s="61">
        <v>6</v>
      </c>
      <c r="I65" s="60">
        <v>978</v>
      </c>
      <c r="J65" s="61">
        <f t="shared" si="1"/>
        <v>1008</v>
      </c>
      <c r="K65" s="59">
        <f>IF(C65&lt;&gt;"",J65+J66,"")</f>
        <v>2181</v>
      </c>
      <c r="L65" s="209">
        <f>IF(C65&lt;&gt;"",SUM(J65:J66),"")</f>
        <v>2181</v>
      </c>
    </row>
    <row r="66" spans="1:12" ht="15" customHeight="1">
      <c r="A66" s="208"/>
      <c r="B66" s="62" t="str">
        <f>IF(C66&lt;&gt;"",VLOOKUP($C66,'Elenco giocatori'!$B$2:$H$1308,3,FALSE),"")</f>
        <v>A.S.D. Tevere Power Zone</v>
      </c>
      <c r="C66" s="63" t="s">
        <v>718</v>
      </c>
      <c r="D66" s="62" t="str">
        <f>IF(C66&lt;&gt;"",VLOOKUP($C66,'Elenco giocatori'!$B$2:$H$1308,2,FALSE),"")</f>
        <v>MURATORI BRUNO</v>
      </c>
      <c r="E66" s="64" t="str">
        <f>IF(C66&lt;&gt;"",VLOOKUP($C66,'Elenco giocatori'!$B$2:$H$1308,4,FALSE),"")</f>
        <v>M/D</v>
      </c>
      <c r="F66" s="64">
        <f>IF(C66&lt;&gt;"",VLOOKUP($E66,'Elenco giocatori'!$J$2:$K$5,2,FALSE),"")</f>
        <v>15</v>
      </c>
      <c r="G66" s="64">
        <f>IF(C66&lt;&gt;"",VLOOKUP($C66,'Elenco giocatori'!$B$2:$H$1308,7,FALSE),"")</f>
        <v>0</v>
      </c>
      <c r="H66" s="67">
        <v>6</v>
      </c>
      <c r="I66" s="66">
        <v>1083</v>
      </c>
      <c r="J66" s="67">
        <f t="shared" si="1"/>
        <v>1173</v>
      </c>
      <c r="K66" s="65">
        <f>K65</f>
        <v>2181</v>
      </c>
      <c r="L66" s="210"/>
    </row>
    <row r="67" spans="1:12" ht="15" customHeight="1">
      <c r="A67" s="207">
        <v>31</v>
      </c>
      <c r="B67" s="56" t="str">
        <f>IF(C67&lt;&gt;"",VLOOKUP($C67,'Elenco giocatori'!$B$2:$H$1308,3,FALSE),"")</f>
        <v>S.S. Lazio Bowling A.S.D.</v>
      </c>
      <c r="C67" s="57" t="s">
        <v>340</v>
      </c>
      <c r="D67" s="56" t="str">
        <f>IF(C67&lt;&gt;"",VLOOKUP($C67,'Elenco giocatori'!$B$2:$H$1308,2,FALSE),"")</f>
        <v>URZIA MASSIMO</v>
      </c>
      <c r="E67" s="58" t="str">
        <f>IF(C67&lt;&gt;"",VLOOKUP($C67,'Elenco giocatori'!$B$2:$H$1308,4,FALSE),"")</f>
        <v>M/D</v>
      </c>
      <c r="F67" s="58">
        <f>IF(C67&lt;&gt;"",VLOOKUP($E67,'Elenco giocatori'!$J$2:$K$5,2,FALSE),"")</f>
        <v>15</v>
      </c>
      <c r="G67" s="58">
        <f>IF(C67&lt;&gt;"",VLOOKUP($C67,'Elenco giocatori'!$B$2:$H$1308,7,FALSE),"")</f>
        <v>0</v>
      </c>
      <c r="H67" s="61">
        <v>6</v>
      </c>
      <c r="I67" s="60">
        <v>989</v>
      </c>
      <c r="J67" s="61">
        <f t="shared" si="1"/>
        <v>1079</v>
      </c>
      <c r="K67" s="59">
        <f>IF(C67&lt;&gt;"",J67+J68,"")</f>
        <v>2175</v>
      </c>
      <c r="L67" s="209">
        <f>IF(C67&lt;&gt;"",SUM(J67:J68),"")</f>
        <v>2175</v>
      </c>
    </row>
    <row r="68" spans="1:12" ht="15" customHeight="1">
      <c r="A68" s="208"/>
      <c r="B68" s="62" t="str">
        <f>IF(C68&lt;&gt;"",VLOOKUP($C68,'Elenco giocatori'!$B$2:$H$1308,3,FALSE),"")</f>
        <v>A.S.D. Tevere Power Zone</v>
      </c>
      <c r="C68" s="63" t="s">
        <v>1996</v>
      </c>
      <c r="D68" s="62" t="str">
        <f>IF(C68&lt;&gt;"",VLOOKUP($C68,'Elenco giocatori'!$B$2:$H$1308,2,FALSE),"")</f>
        <v>SATTANINO ALESSANDRO CANESSA</v>
      </c>
      <c r="E68" s="64" t="str">
        <f>IF(C68&lt;&gt;"",VLOOKUP($C68,'Elenco giocatori'!$B$2:$H$1308,4,FALSE),"")</f>
        <v>M/C</v>
      </c>
      <c r="F68" s="64">
        <f>IF(C68&lt;&gt;"",VLOOKUP($E68,'Elenco giocatori'!$J$2:$K$5,2,FALSE),"")</f>
        <v>10</v>
      </c>
      <c r="G68" s="64">
        <f>IF(C68&lt;&gt;"",VLOOKUP($C68,'Elenco giocatori'!$B$2:$H$1308,7,FALSE),"")</f>
        <v>0</v>
      </c>
      <c r="H68" s="67">
        <v>6</v>
      </c>
      <c r="I68" s="66">
        <v>1036</v>
      </c>
      <c r="J68" s="67">
        <f t="shared" si="1"/>
        <v>1096</v>
      </c>
      <c r="K68" s="65">
        <f>K67</f>
        <v>2175</v>
      </c>
      <c r="L68" s="210"/>
    </row>
    <row r="69" spans="1:12" ht="15" customHeight="1">
      <c r="A69" s="207">
        <v>32</v>
      </c>
      <c r="B69" s="56" t="str">
        <f>IF(C69&lt;&gt;"",VLOOKUP($C69,'Elenco giocatori'!$B$2:$H$1308,3,FALSE),"")</f>
        <v>La Setta Del Torchio</v>
      </c>
      <c r="C69" s="57" t="s">
        <v>642</v>
      </c>
      <c r="D69" s="56" t="str">
        <f>IF(C69&lt;&gt;"",VLOOKUP($C69,'Elenco giocatori'!$B$2:$H$1308,2,FALSE),"")</f>
        <v>SORRENTINO RAFFAELE</v>
      </c>
      <c r="E69" s="58" t="str">
        <f>IF(C69&lt;&gt;"",VLOOKUP($C69,'Elenco giocatori'!$B$2:$H$1308,4,FALSE),"")</f>
        <v>M/C</v>
      </c>
      <c r="F69" s="58">
        <f>IF(C69&lt;&gt;"",VLOOKUP($E69,'Elenco giocatori'!$J$2:$K$5,2,FALSE),"")</f>
        <v>10</v>
      </c>
      <c r="G69" s="58">
        <f>IF(C69&lt;&gt;"",VLOOKUP($C69,'Elenco giocatori'!$B$2:$H$1308,7,FALSE),"")</f>
        <v>0</v>
      </c>
      <c r="H69" s="61">
        <v>6</v>
      </c>
      <c r="I69" s="60">
        <v>1046</v>
      </c>
      <c r="J69" s="61">
        <f t="shared" si="1"/>
        <v>1106</v>
      </c>
      <c r="K69" s="59">
        <f>IF(C69&lt;&gt;"",J69+J70,"")</f>
        <v>2174</v>
      </c>
      <c r="L69" s="209">
        <f>IF(C69&lt;&gt;"",SUM(J69:J70),"")</f>
        <v>2174</v>
      </c>
    </row>
    <row r="70" spans="1:12" ht="15" customHeight="1">
      <c r="A70" s="208"/>
      <c r="B70" s="62" t="str">
        <f>IF(C70&lt;&gt;"",VLOOKUP($C70,'Elenco giocatori'!$B$2:$H$1308,3,FALSE),"")</f>
        <v>La Setta Del Torchio</v>
      </c>
      <c r="C70" s="63" t="s">
        <v>1680</v>
      </c>
      <c r="D70" s="62" t="str">
        <f>IF(C70&lt;&gt;"",VLOOKUP($C70,'Elenco giocatori'!$B$2:$H$1308,2,FALSE),"")</f>
        <v>LAGANA' UMBERTO</v>
      </c>
      <c r="E70" s="64" t="str">
        <f>IF(C70&lt;&gt;"",VLOOKUP($C70,'Elenco giocatori'!$B$2:$H$1308,4,FALSE),"")</f>
        <v>M/B</v>
      </c>
      <c r="F70" s="64">
        <f>IF(C70&lt;&gt;"",VLOOKUP($E70,'Elenco giocatori'!$J$2:$K$5,2,FALSE),"")</f>
        <v>5</v>
      </c>
      <c r="G70" s="64">
        <f>IF(C70&lt;&gt;"",VLOOKUP($C70,'Elenco giocatori'!$B$2:$H$1308,7,FALSE),"")</f>
        <v>0</v>
      </c>
      <c r="H70" s="67">
        <v>6</v>
      </c>
      <c r="I70" s="66">
        <v>1038</v>
      </c>
      <c r="J70" s="67">
        <f t="shared" si="1"/>
        <v>1068</v>
      </c>
      <c r="K70" s="65">
        <f>K69</f>
        <v>2174</v>
      </c>
      <c r="L70" s="210"/>
    </row>
    <row r="71" spans="1:12" ht="15" customHeight="1">
      <c r="A71" s="207">
        <v>33</v>
      </c>
      <c r="B71" s="56" t="str">
        <f>IF(C71&lt;&gt;"",VLOOKUP($C71,'Elenco giocatori'!$B$2:$H$1308,3,FALSE),"")</f>
        <v>A.S.D. Tevere Power Zone</v>
      </c>
      <c r="C71" s="57" t="s">
        <v>774</v>
      </c>
      <c r="D71" s="56" t="str">
        <f>IF(C71&lt;&gt;"",VLOOKUP($C71,'Elenco giocatori'!$B$2:$H$1308,2,FALSE),"")</f>
        <v>BERNARDI FLAVIO</v>
      </c>
      <c r="E71" s="58" t="str">
        <f>IF(C71&lt;&gt;"",VLOOKUP($C71,'Elenco giocatori'!$B$2:$H$1308,4,FALSE),"")</f>
        <v>M/D</v>
      </c>
      <c r="F71" s="58">
        <f>IF(C71&lt;&gt;"",VLOOKUP($E71,'Elenco giocatori'!$J$2:$K$5,2,FALSE),"")</f>
        <v>15</v>
      </c>
      <c r="G71" s="58">
        <f>IF(C71&lt;&gt;"",VLOOKUP($C71,'Elenco giocatori'!$B$2:$H$1308,7,FALSE),"")</f>
        <v>0</v>
      </c>
      <c r="H71" s="61">
        <v>6</v>
      </c>
      <c r="I71" s="60">
        <v>946</v>
      </c>
      <c r="J71" s="61">
        <f>IF(C71&lt;&gt;"",I71+(F71+G71)*H71,"")</f>
        <v>1036</v>
      </c>
      <c r="K71" s="59">
        <f>IF(C71&lt;&gt;"",J71+J72,"")</f>
        <v>2166</v>
      </c>
      <c r="L71" s="209">
        <f>IF(C71&lt;&gt;"",SUM(J71:J72),"")</f>
        <v>2166</v>
      </c>
    </row>
    <row r="72" spans="1:12" ht="15" customHeight="1">
      <c r="A72" s="208"/>
      <c r="B72" s="62" t="str">
        <f>IF(C72&lt;&gt;"",VLOOKUP($C72,'Elenco giocatori'!$B$2:$H$1308,3,FALSE),"")</f>
        <v>A.S.D. Tevere Power Zone</v>
      </c>
      <c r="C72" s="63" t="s">
        <v>2058</v>
      </c>
      <c r="D72" s="62" t="str">
        <f>IF(C72&lt;&gt;"",VLOOKUP($C72,'Elenco giocatori'!$B$2:$H$1308,2,FALSE),"")</f>
        <v>TANZI ROBERTO</v>
      </c>
      <c r="E72" s="64" t="str">
        <f>IF(C72&lt;&gt;"",VLOOKUP($C72,'Elenco giocatori'!$B$2:$H$1308,4,FALSE),"")</f>
        <v>M/C</v>
      </c>
      <c r="F72" s="64">
        <f>IF(C72&lt;&gt;"",VLOOKUP($E72,'Elenco giocatori'!$J$2:$K$5,2,FALSE),"")</f>
        <v>10</v>
      </c>
      <c r="G72" s="64">
        <f>IF(C72&lt;&gt;"",VLOOKUP($C72,'Elenco giocatori'!$B$2:$H$1308,7,FALSE),"")</f>
        <v>0</v>
      </c>
      <c r="H72" s="67">
        <v>6</v>
      </c>
      <c r="I72" s="66">
        <v>1070</v>
      </c>
      <c r="J72" s="67">
        <f>IF(C72&lt;&gt;"",I72+(F72+G72)*H72,"")</f>
        <v>1130</v>
      </c>
      <c r="K72" s="65">
        <f>K71</f>
        <v>2166</v>
      </c>
      <c r="L72" s="210"/>
    </row>
    <row r="73" spans="1:12" ht="15" customHeight="1">
      <c r="A73" s="207">
        <v>34</v>
      </c>
      <c r="B73" s="56" t="str">
        <f>IF(C73&lt;&gt;"",VLOOKUP($C73,'Elenco giocatori'!$B$2:$H$1308,3,FALSE),"")</f>
        <v>B.C. Silver Fox</v>
      </c>
      <c r="C73" s="57" t="s">
        <v>1173</v>
      </c>
      <c r="D73" s="56" t="str">
        <f>IF(C73&lt;&gt;"",VLOOKUP($C73,'Elenco giocatori'!$B$2:$H$1308,2,FALSE),"")</f>
        <v>PRIMAVERA FABIO</v>
      </c>
      <c r="E73" s="58" t="str">
        <f>IF(C73&lt;&gt;"",VLOOKUP($C73,'Elenco giocatori'!$B$2:$H$1308,4,FALSE),"")</f>
        <v>M/C</v>
      </c>
      <c r="F73" s="58">
        <f>IF(C73&lt;&gt;"",VLOOKUP($E73,'Elenco giocatori'!$J$2:$K$5,2,FALSE),"")</f>
        <v>10</v>
      </c>
      <c r="G73" s="58">
        <f>IF(C73&lt;&gt;"",VLOOKUP($C73,'Elenco giocatori'!$B$2:$H$1308,7,FALSE),"")</f>
        <v>0</v>
      </c>
      <c r="H73" s="61">
        <v>6</v>
      </c>
      <c r="I73" s="60">
        <v>1049</v>
      </c>
      <c r="J73" s="61">
        <f>IF(C73&lt;&gt;"",I73+(F73+G73)*H73,"")</f>
        <v>1109</v>
      </c>
      <c r="K73" s="59">
        <f>IF(C73&lt;&gt;"",J73+J74,"")</f>
        <v>2043</v>
      </c>
      <c r="L73" s="209">
        <f>IF(C73&lt;&gt;"",SUM(J73:J74),"")</f>
        <v>2043</v>
      </c>
    </row>
    <row r="74" spans="1:12" ht="15" customHeight="1">
      <c r="A74" s="208"/>
      <c r="B74" s="62" t="str">
        <f>IF(C74&lt;&gt;"",VLOOKUP($C74,'Elenco giocatori'!$B$2:$H$1308,3,FALSE),"")</f>
        <v>Galeone</v>
      </c>
      <c r="C74" s="63" t="s">
        <v>400</v>
      </c>
      <c r="D74" s="62" t="str">
        <f>IF(C74&lt;&gt;"",VLOOKUP($C74,'Elenco giocatori'!$B$2:$H$1308,2,FALSE),"")</f>
        <v>NOTO ANTONIO</v>
      </c>
      <c r="E74" s="64" t="str">
        <f>IF(C74&lt;&gt;"",VLOOKUP($C74,'Elenco giocatori'!$B$2:$H$1308,4,FALSE),"")</f>
        <v>M/C</v>
      </c>
      <c r="F74" s="64">
        <f>IF(C74&lt;&gt;"",VLOOKUP($E74,'Elenco giocatori'!$J$2:$K$5,2,FALSE),"")</f>
        <v>10</v>
      </c>
      <c r="G74" s="64">
        <f>IF(C74&lt;&gt;"",VLOOKUP($C74,'Elenco giocatori'!$B$2:$H$1308,7,FALSE),"")</f>
        <v>0</v>
      </c>
      <c r="H74" s="67">
        <v>6</v>
      </c>
      <c r="I74" s="66">
        <v>874</v>
      </c>
      <c r="J74" s="67">
        <f>IF(C74&lt;&gt;"",I74+(F74+G74)*H74,"")</f>
        <v>934</v>
      </c>
      <c r="K74" s="65">
        <f>K73</f>
        <v>2043</v>
      </c>
      <c r="L74" s="210"/>
    </row>
  </sheetData>
  <sheetProtection/>
  <mergeCells count="75">
    <mergeCell ref="A63:A64"/>
    <mergeCell ref="A65:A66"/>
    <mergeCell ref="A67:A68"/>
    <mergeCell ref="A69:A70"/>
    <mergeCell ref="A71:A72"/>
    <mergeCell ref="A73:A74"/>
    <mergeCell ref="A51:A52"/>
    <mergeCell ref="A53:A54"/>
    <mergeCell ref="A55:A56"/>
    <mergeCell ref="A57:A58"/>
    <mergeCell ref="A59:A60"/>
    <mergeCell ref="A61:A62"/>
    <mergeCell ref="A39:A40"/>
    <mergeCell ref="A41:A42"/>
    <mergeCell ref="A43:A44"/>
    <mergeCell ref="A45:A46"/>
    <mergeCell ref="A47:A48"/>
    <mergeCell ref="A49:A50"/>
    <mergeCell ref="L65:L66"/>
    <mergeCell ref="L67:L68"/>
    <mergeCell ref="L69:L70"/>
    <mergeCell ref="L71:L72"/>
    <mergeCell ref="L73:L74"/>
    <mergeCell ref="A29:A30"/>
    <mergeCell ref="A31:A32"/>
    <mergeCell ref="A33:A34"/>
    <mergeCell ref="A35:A36"/>
    <mergeCell ref="A37:A38"/>
    <mergeCell ref="L53:L54"/>
    <mergeCell ref="L55:L56"/>
    <mergeCell ref="L57:L58"/>
    <mergeCell ref="L59:L60"/>
    <mergeCell ref="L61:L62"/>
    <mergeCell ref="L63:L64"/>
    <mergeCell ref="L41:L42"/>
    <mergeCell ref="L43:L44"/>
    <mergeCell ref="L45:L46"/>
    <mergeCell ref="L47:L48"/>
    <mergeCell ref="L49:L50"/>
    <mergeCell ref="L51:L52"/>
    <mergeCell ref="L29:L30"/>
    <mergeCell ref="L31:L32"/>
    <mergeCell ref="L33:L34"/>
    <mergeCell ref="L35:L36"/>
    <mergeCell ref="L37:L38"/>
    <mergeCell ref="L39:L40"/>
    <mergeCell ref="A25:A26"/>
    <mergeCell ref="L25:L26"/>
    <mergeCell ref="A27:A28"/>
    <mergeCell ref="L27:L28"/>
    <mergeCell ref="A19:A20"/>
    <mergeCell ref="L19:L20"/>
    <mergeCell ref="A21:A22"/>
    <mergeCell ref="L21:L22"/>
    <mergeCell ref="A23:A24"/>
    <mergeCell ref="L23:L24"/>
    <mergeCell ref="A13:A14"/>
    <mergeCell ref="L13:L14"/>
    <mergeCell ref="A15:A16"/>
    <mergeCell ref="L15:L16"/>
    <mergeCell ref="A17:A18"/>
    <mergeCell ref="L17:L18"/>
    <mergeCell ref="A7:A8"/>
    <mergeCell ref="L7:L8"/>
    <mergeCell ref="A9:A10"/>
    <mergeCell ref="L9:L10"/>
    <mergeCell ref="A11:A12"/>
    <mergeCell ref="L11:L12"/>
    <mergeCell ref="A1:H3"/>
    <mergeCell ref="J1:L1"/>
    <mergeCell ref="J2:L2"/>
    <mergeCell ref="J3:L3"/>
    <mergeCell ref="A4:H5"/>
    <mergeCell ref="J4:L4"/>
    <mergeCell ref="J5:L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3">
    <pageSetUpPr fitToPage="1"/>
  </sheetPr>
  <dimension ref="A1:L56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5.57421875" style="0" bestFit="1" customWidth="1"/>
    <col min="2" max="2" width="23.140625" style="0" bestFit="1" customWidth="1"/>
    <col min="4" max="4" width="21.7109375" style="0" bestFit="1" customWidth="1"/>
    <col min="5" max="5" width="4.7109375" style="0" customWidth="1"/>
    <col min="6" max="6" width="4.00390625" style="0" customWidth="1"/>
    <col min="7" max="7" width="6.7109375" style="0" customWidth="1"/>
    <col min="8" max="8" width="5.57421875" style="0" customWidth="1"/>
  </cols>
  <sheetData>
    <row r="1" spans="1:12" ht="16.5" thickBot="1">
      <c r="A1" s="198" t="s">
        <v>2764</v>
      </c>
      <c r="B1" s="198"/>
      <c r="C1" s="198"/>
      <c r="D1" s="198"/>
      <c r="E1" s="198"/>
      <c r="F1" s="198"/>
      <c r="G1" s="198"/>
      <c r="H1" s="199"/>
      <c r="I1" s="48" t="s">
        <v>2765</v>
      </c>
      <c r="J1" s="200" t="s">
        <v>2783</v>
      </c>
      <c r="K1" s="200"/>
      <c r="L1" s="200"/>
    </row>
    <row r="2" spans="1:12" ht="16.5" thickBot="1">
      <c r="A2" s="198"/>
      <c r="B2" s="198"/>
      <c r="C2" s="198"/>
      <c r="D2" s="198"/>
      <c r="E2" s="198"/>
      <c r="F2" s="198"/>
      <c r="G2" s="198"/>
      <c r="H2" s="199"/>
      <c r="I2" s="48" t="s">
        <v>2767</v>
      </c>
      <c r="J2" s="201">
        <v>41579</v>
      </c>
      <c r="K2" s="201"/>
      <c r="L2" s="201"/>
    </row>
    <row r="3" spans="1:12" ht="16.5" thickBot="1">
      <c r="A3" s="198"/>
      <c r="B3" s="198"/>
      <c r="C3" s="198"/>
      <c r="D3" s="198"/>
      <c r="E3" s="198"/>
      <c r="F3" s="198"/>
      <c r="G3" s="198"/>
      <c r="H3" s="199"/>
      <c r="I3" s="48" t="s">
        <v>2768</v>
      </c>
      <c r="J3" s="201">
        <v>41581</v>
      </c>
      <c r="K3" s="201"/>
      <c r="L3" s="201"/>
    </row>
    <row r="4" spans="1:12" ht="16.5" thickBot="1">
      <c r="A4" s="202" t="s">
        <v>2812</v>
      </c>
      <c r="B4" s="202"/>
      <c r="C4" s="202"/>
      <c r="D4" s="202"/>
      <c r="E4" s="202"/>
      <c r="F4" s="202"/>
      <c r="G4" s="202"/>
      <c r="H4" s="203"/>
      <c r="I4" s="48" t="s">
        <v>2769</v>
      </c>
      <c r="J4" s="200" t="s">
        <v>2814</v>
      </c>
      <c r="K4" s="200"/>
      <c r="L4" s="200"/>
    </row>
    <row r="5" spans="1:12" ht="16.5" thickBot="1">
      <c r="A5" s="204"/>
      <c r="B5" s="204"/>
      <c r="C5" s="204"/>
      <c r="D5" s="204"/>
      <c r="E5" s="204"/>
      <c r="F5" s="204"/>
      <c r="G5" s="204"/>
      <c r="H5" s="205"/>
      <c r="I5" s="48" t="s">
        <v>2770</v>
      </c>
      <c r="J5" s="206" t="s">
        <v>2771</v>
      </c>
      <c r="K5" s="206"/>
      <c r="L5" s="206"/>
    </row>
    <row r="6" spans="1:12" ht="22.5">
      <c r="A6" s="49" t="s">
        <v>2772</v>
      </c>
      <c r="B6" s="50" t="s">
        <v>2773</v>
      </c>
      <c r="C6" s="50" t="s">
        <v>2774</v>
      </c>
      <c r="D6" s="50" t="s">
        <v>2775</v>
      </c>
      <c r="E6" s="51" t="s">
        <v>2776</v>
      </c>
      <c r="F6" s="51" t="s">
        <v>2777</v>
      </c>
      <c r="G6" s="52" t="s">
        <v>2784</v>
      </c>
      <c r="H6" s="53" t="s">
        <v>2778</v>
      </c>
      <c r="I6" s="54" t="s">
        <v>2779</v>
      </c>
      <c r="J6" s="54" t="s">
        <v>2780</v>
      </c>
      <c r="K6" s="54"/>
      <c r="L6" s="150" t="s">
        <v>2785</v>
      </c>
    </row>
    <row r="7" spans="1:12" ht="15">
      <c r="A7" s="207">
        <v>1</v>
      </c>
      <c r="B7" s="56" t="str">
        <f>IF(C7&lt;&gt;"",VLOOKUP($C7,'Elenco giocatori'!$B$2:$H$1308,3,FALSE),"")</f>
        <v>Blue Team Roma</v>
      </c>
      <c r="C7" s="57" t="s">
        <v>1594</v>
      </c>
      <c r="D7" s="56" t="str">
        <f>IF(C7&lt;&gt;"",VLOOKUP($C7,'Elenco giocatori'!$B$2:$H$1308,2,FALSE),"")</f>
        <v>SCIASCIA GIUSEPPE</v>
      </c>
      <c r="E7" s="58" t="str">
        <f>IF(C7&lt;&gt;"",VLOOKUP($C7,'Elenco giocatori'!$B$2:$H$1308,4,FALSE),"")</f>
        <v>M/A</v>
      </c>
      <c r="F7" s="58">
        <f>IF(C7&lt;&gt;"",VLOOKUP($E7,'Elenco giocatori'!$J$2:$K$5,2,FALSE),"")</f>
        <v>0</v>
      </c>
      <c r="G7" s="58">
        <f>IF(C7&lt;&gt;"",VLOOKUP($C7,'Elenco giocatori'!$B$2:$H$1308,7,FALSE),"")</f>
        <v>0</v>
      </c>
      <c r="H7" s="59">
        <v>6</v>
      </c>
      <c r="I7" s="60">
        <v>1213</v>
      </c>
      <c r="J7" s="61">
        <f aca="true" t="shared" si="0" ref="J7:J38">IF(C7&lt;&gt;"",I7+(F7+G7)*H7,"")</f>
        <v>1213</v>
      </c>
      <c r="K7" s="59">
        <f>IF(C7&lt;&gt;"",J7+J8,"")</f>
        <v>2491</v>
      </c>
      <c r="L7" s="209">
        <f>IF(C7&lt;&gt;"",SUM(J7:J8),"")</f>
        <v>2491</v>
      </c>
    </row>
    <row r="8" spans="1:12" ht="15">
      <c r="A8" s="208"/>
      <c r="B8" s="62" t="str">
        <f>IF(C8&lt;&gt;"",VLOOKUP($C8,'Elenco giocatori'!$B$2:$H$1308,3,FALSE),"")</f>
        <v>Blue Team Roma</v>
      </c>
      <c r="C8" s="63" t="s">
        <v>1775</v>
      </c>
      <c r="D8" s="62" t="str">
        <f>IF(C8&lt;&gt;"",VLOOKUP($C8,'Elenco giocatori'!$B$2:$H$1308,2,FALSE),"")</f>
        <v>BRANCHESI MASSIMO</v>
      </c>
      <c r="E8" s="64" t="str">
        <f>IF(C8&lt;&gt;"",VLOOKUP($C8,'Elenco giocatori'!$B$2:$H$1308,4,FALSE),"")</f>
        <v>M/A</v>
      </c>
      <c r="F8" s="64">
        <f>IF(C8&lt;&gt;"",VLOOKUP($E8,'Elenco giocatori'!$J$2:$K$5,2,FALSE),"")</f>
        <v>0</v>
      </c>
      <c r="G8" s="64">
        <f>IF(C8&lt;&gt;"",VLOOKUP($C8,'Elenco giocatori'!$B$2:$H$1308,7,FALSE),"")</f>
        <v>0</v>
      </c>
      <c r="H8" s="65">
        <v>6</v>
      </c>
      <c r="I8" s="66">
        <v>1278</v>
      </c>
      <c r="J8" s="67">
        <f t="shared" si="0"/>
        <v>1278</v>
      </c>
      <c r="K8" s="65">
        <f>K7</f>
        <v>2491</v>
      </c>
      <c r="L8" s="210"/>
    </row>
    <row r="9" spans="1:12" ht="15">
      <c r="A9" s="207">
        <v>2</v>
      </c>
      <c r="B9" s="56" t="str">
        <f>IF(C9&lt;&gt;"",VLOOKUP($C9,'Elenco giocatori'!$B$2:$H$1308,3,FALSE),"")</f>
        <v>Barium</v>
      </c>
      <c r="C9" s="57" t="s">
        <v>1757</v>
      </c>
      <c r="D9" s="56" t="str">
        <f>IF(C9&lt;&gt;"",VLOOKUP($C9,'Elenco giocatori'!$B$2:$H$1308,2,FALSE),"")</f>
        <v>PRENCIPE ANTONIO</v>
      </c>
      <c r="E9" s="58" t="str">
        <f>IF(C9&lt;&gt;"",VLOOKUP($C9,'Elenco giocatori'!$B$2:$H$1308,4,FALSE),"")</f>
        <v>M/C</v>
      </c>
      <c r="F9" s="58">
        <f>IF(C9&lt;&gt;"",VLOOKUP($E9,'Elenco giocatori'!$J$2:$K$5,2,FALSE),"")</f>
        <v>10</v>
      </c>
      <c r="G9" s="58">
        <f>IF(C9&lt;&gt;"",VLOOKUP($C9,'Elenco giocatori'!$B$2:$H$1308,7,FALSE),"")</f>
        <v>0</v>
      </c>
      <c r="H9" s="59">
        <v>6</v>
      </c>
      <c r="I9" s="60">
        <v>1127</v>
      </c>
      <c r="J9" s="61">
        <f t="shared" si="0"/>
        <v>1187</v>
      </c>
      <c r="K9" s="59">
        <f>IF(C9&lt;&gt;"",J9+J10,"")</f>
        <v>2421</v>
      </c>
      <c r="L9" s="209">
        <f>IF(C9&lt;&gt;"",SUM(J9:J10),"")</f>
        <v>2421</v>
      </c>
    </row>
    <row r="10" spans="1:12" ht="15">
      <c r="A10" s="208"/>
      <c r="B10" s="62" t="str">
        <f>IF(C10&lt;&gt;"",VLOOKUP($C10,'Elenco giocatori'!$B$2:$H$1308,3,FALSE),"")</f>
        <v>Barium</v>
      </c>
      <c r="C10" s="63" t="s">
        <v>2511</v>
      </c>
      <c r="D10" s="62" t="str">
        <f>IF(C10&lt;&gt;"",VLOOKUP($C10,'Elenco giocatori'!$B$2:$H$1308,2,FALSE),"")</f>
        <v>EMILIANO GIUSEPPE</v>
      </c>
      <c r="E10" s="64" t="str">
        <f>IF(C10&lt;&gt;"",VLOOKUP($C10,'Elenco giocatori'!$B$2:$H$1308,4,FALSE),"")</f>
        <v>M/C</v>
      </c>
      <c r="F10" s="64">
        <f>IF(C10&lt;&gt;"",VLOOKUP($E10,'Elenco giocatori'!$J$2:$K$5,2,FALSE),"")</f>
        <v>10</v>
      </c>
      <c r="G10" s="64">
        <f>IF(C10&lt;&gt;"",VLOOKUP($C10,'Elenco giocatori'!$B$2:$H$1308,7,FALSE),"")</f>
        <v>1</v>
      </c>
      <c r="H10" s="65">
        <v>6</v>
      </c>
      <c r="I10" s="66">
        <v>1168</v>
      </c>
      <c r="J10" s="67">
        <f t="shared" si="0"/>
        <v>1234</v>
      </c>
      <c r="K10" s="65">
        <f>K9</f>
        <v>2421</v>
      </c>
      <c r="L10" s="210"/>
    </row>
    <row r="11" spans="1:12" ht="15">
      <c r="A11" s="207">
        <v>3</v>
      </c>
      <c r="B11" s="56" t="str">
        <f>IF(C11&lt;&gt;"",VLOOKUP($C11,'Elenco giocatori'!$B$2:$H$1308,3,FALSE),"")</f>
        <v>A.S. Cobra Bowling 1963 Mi</v>
      </c>
      <c r="C11" s="57" t="s">
        <v>1480</v>
      </c>
      <c r="D11" s="56" t="str">
        <f>IF(C11&lt;&gt;"",VLOOKUP($C11,'Elenco giocatori'!$B$2:$H$1308,2,FALSE),"")</f>
        <v>DI GREGORIO SERGIO</v>
      </c>
      <c r="E11" s="58" t="str">
        <f>IF(C11&lt;&gt;"",VLOOKUP($C11,'Elenco giocatori'!$B$2:$H$1308,4,FALSE),"")</f>
        <v>M/B</v>
      </c>
      <c r="F11" s="58">
        <f>IF(C11&lt;&gt;"",VLOOKUP($E11,'Elenco giocatori'!$J$2:$K$5,2,FALSE),"")</f>
        <v>5</v>
      </c>
      <c r="G11" s="58">
        <f>IF(C11&lt;&gt;"",VLOOKUP($C11,'Elenco giocatori'!$B$2:$H$1308,7,FALSE),"")</f>
        <v>0</v>
      </c>
      <c r="H11" s="59">
        <v>6</v>
      </c>
      <c r="I11" s="60">
        <v>1188</v>
      </c>
      <c r="J11" s="61">
        <f t="shared" si="0"/>
        <v>1218</v>
      </c>
      <c r="K11" s="59">
        <f>IF(C11&lt;&gt;"",J11+J12,"")</f>
        <v>2390</v>
      </c>
      <c r="L11" s="209">
        <f>IF(C11&lt;&gt;"",SUM(J11:J12),"")</f>
        <v>2390</v>
      </c>
    </row>
    <row r="12" spans="1:12" ht="15">
      <c r="A12" s="208"/>
      <c r="B12" s="62" t="str">
        <f>IF(C12&lt;&gt;"",VLOOKUP($C12,'Elenco giocatori'!$B$2:$H$1308,3,FALSE),"")</f>
        <v>A.S. Cobra Bowling 1963 Mi</v>
      </c>
      <c r="C12" s="63" t="s">
        <v>1453</v>
      </c>
      <c r="D12" s="62" t="str">
        <f>IF(C12&lt;&gt;"",VLOOKUP($C12,'Elenco giocatori'!$B$2:$H$1308,2,FALSE),"")</f>
        <v>TISO MAURIZIO</v>
      </c>
      <c r="E12" s="64" t="str">
        <f>IF(C12&lt;&gt;"",VLOOKUP($C12,'Elenco giocatori'!$B$2:$H$1308,4,FALSE),"")</f>
        <v>M/B</v>
      </c>
      <c r="F12" s="64">
        <f>IF(C12&lt;&gt;"",VLOOKUP($E12,'Elenco giocatori'!$J$2:$K$5,2,FALSE),"")</f>
        <v>5</v>
      </c>
      <c r="G12" s="64">
        <f>IF(C12&lt;&gt;"",VLOOKUP($C12,'Elenco giocatori'!$B$2:$H$1308,7,FALSE),"")</f>
        <v>0</v>
      </c>
      <c r="H12" s="65">
        <v>6</v>
      </c>
      <c r="I12" s="66">
        <v>1142</v>
      </c>
      <c r="J12" s="67">
        <f t="shared" si="0"/>
        <v>1172</v>
      </c>
      <c r="K12" s="65">
        <f>K11</f>
        <v>2390</v>
      </c>
      <c r="L12" s="210"/>
    </row>
    <row r="13" spans="1:12" ht="15">
      <c r="A13" s="207">
        <v>4</v>
      </c>
      <c r="B13" s="56" t="str">
        <f>IF(C13&lt;&gt;"",VLOOKUP($C13,'Elenco giocatori'!$B$2:$H$1308,3,FALSE),"")</f>
        <v>A.S. Cobra Bowling 1963 Mi</v>
      </c>
      <c r="C13" s="57" t="s">
        <v>2278</v>
      </c>
      <c r="D13" s="56" t="str">
        <f>IF(C13&lt;&gt;"",VLOOKUP($C13,'Elenco giocatori'!$B$2:$H$1308,2,FALSE),"")</f>
        <v>GARILLI ANTONIO</v>
      </c>
      <c r="E13" s="58" t="str">
        <f>IF(C13&lt;&gt;"",VLOOKUP($C13,'Elenco giocatori'!$B$2:$H$1308,4,FALSE),"")</f>
        <v>M/B</v>
      </c>
      <c r="F13" s="58">
        <f>IF(C13&lt;&gt;"",VLOOKUP($E13,'Elenco giocatori'!$J$2:$K$5,2,FALSE),"")</f>
        <v>5</v>
      </c>
      <c r="G13" s="58">
        <f>IF(C13&lt;&gt;"",VLOOKUP($C13,'Elenco giocatori'!$B$2:$H$1308,7,FALSE),"")</f>
        <v>0</v>
      </c>
      <c r="H13" s="59">
        <v>6</v>
      </c>
      <c r="I13" s="60">
        <v>1287</v>
      </c>
      <c r="J13" s="61">
        <f t="shared" si="0"/>
        <v>1317</v>
      </c>
      <c r="K13" s="59">
        <f>IF(C13&lt;&gt;"",J13+J14,"")</f>
        <v>2378</v>
      </c>
      <c r="L13" s="209">
        <f>IF(C13&lt;&gt;"",SUM(J13:J14),"")</f>
        <v>2378</v>
      </c>
    </row>
    <row r="14" spans="1:12" ht="15">
      <c r="A14" s="208"/>
      <c r="B14" s="62" t="str">
        <f>IF(C14&lt;&gt;"",VLOOKUP($C14,'Elenco giocatori'!$B$2:$H$1308,3,FALSE),"")</f>
        <v>A.S. Cobra Bowling 1963 Mi</v>
      </c>
      <c r="C14" s="63" t="s">
        <v>2752</v>
      </c>
      <c r="D14" s="62" t="str">
        <f>IF(C14&lt;&gt;"",VLOOKUP($C14,'Elenco giocatori'!$B$2:$H$1308,2,FALSE),"")</f>
        <v>FERRAZZI ATTILIO</v>
      </c>
      <c r="E14" s="64" t="str">
        <f>IF(C14&lt;&gt;"",VLOOKUP($C14,'Elenco giocatori'!$B$2:$H$1308,4,FALSE),"")</f>
        <v>M/B</v>
      </c>
      <c r="F14" s="64">
        <f>IF(C14&lt;&gt;"",VLOOKUP($E14,'Elenco giocatori'!$J$2:$K$5,2,FALSE),"")</f>
        <v>5</v>
      </c>
      <c r="G14" s="64">
        <f>IF(C14&lt;&gt;"",VLOOKUP($C14,'Elenco giocatori'!$B$2:$H$1308,7,FALSE),"")</f>
        <v>1</v>
      </c>
      <c r="H14" s="65">
        <v>6</v>
      </c>
      <c r="I14" s="66">
        <v>1025</v>
      </c>
      <c r="J14" s="67">
        <f t="shared" si="0"/>
        <v>1061</v>
      </c>
      <c r="K14" s="65">
        <f>K13</f>
        <v>2378</v>
      </c>
      <c r="L14" s="210"/>
    </row>
    <row r="15" spans="1:12" ht="15">
      <c r="A15" s="207">
        <v>5</v>
      </c>
      <c r="B15" s="56" t="str">
        <f>IF(C15&lt;&gt;"",VLOOKUP($C15,'Elenco giocatori'!$B$2:$H$1308,3,FALSE),"")</f>
        <v>Asb Miramar</v>
      </c>
      <c r="C15" s="57" t="s">
        <v>1425</v>
      </c>
      <c r="D15" s="56" t="str">
        <f>IF(C15&lt;&gt;"",VLOOKUP($C15,'Elenco giocatori'!$B$2:$H$1308,2,FALSE),"")</f>
        <v>BACCHETTA MAURIZIO</v>
      </c>
      <c r="E15" s="58" t="str">
        <f>IF(C15&lt;&gt;"",VLOOKUP($C15,'Elenco giocatori'!$B$2:$H$1308,4,FALSE),"")</f>
        <v>M/A</v>
      </c>
      <c r="F15" s="58">
        <f>IF(C15&lt;&gt;"",VLOOKUP($E15,'Elenco giocatori'!$J$2:$K$5,2,FALSE),"")</f>
        <v>0</v>
      </c>
      <c r="G15" s="58">
        <f>IF(C15&lt;&gt;"",VLOOKUP($C15,'Elenco giocatori'!$B$2:$H$1308,7,FALSE),"")</f>
        <v>0</v>
      </c>
      <c r="H15" s="59">
        <v>6</v>
      </c>
      <c r="I15" s="60">
        <v>1157</v>
      </c>
      <c r="J15" s="61">
        <f t="shared" si="0"/>
        <v>1157</v>
      </c>
      <c r="K15" s="59">
        <f>IF(C15&lt;&gt;"",J15+J16,"")</f>
        <v>2369</v>
      </c>
      <c r="L15" s="209">
        <f>IF(C15&lt;&gt;"",SUM(J15:J16),"")</f>
        <v>2369</v>
      </c>
    </row>
    <row r="16" spans="1:12" ht="15">
      <c r="A16" s="208"/>
      <c r="B16" s="62" t="str">
        <f>IF(C16&lt;&gt;"",VLOOKUP($C16,'Elenco giocatori'!$B$2:$H$1308,3,FALSE),"")</f>
        <v>Asb Miramar</v>
      </c>
      <c r="C16" s="63" t="s">
        <v>2276</v>
      </c>
      <c r="D16" s="62" t="str">
        <f>IF(C16&lt;&gt;"",VLOOKUP($C16,'Elenco giocatori'!$B$2:$H$1308,2,FALSE),"")</f>
        <v>URBANIZZA MARIO</v>
      </c>
      <c r="E16" s="64" t="str">
        <f>IF(C16&lt;&gt;"",VLOOKUP($C16,'Elenco giocatori'!$B$2:$H$1308,4,FALSE),"")</f>
        <v>M/B</v>
      </c>
      <c r="F16" s="64">
        <f>IF(C16&lt;&gt;"",VLOOKUP($E16,'Elenco giocatori'!$J$2:$K$5,2,FALSE),"")</f>
        <v>5</v>
      </c>
      <c r="G16" s="64">
        <f>IF(C16&lt;&gt;"",VLOOKUP($C16,'Elenco giocatori'!$B$2:$H$1308,7,FALSE),"")</f>
        <v>0</v>
      </c>
      <c r="H16" s="65">
        <v>6</v>
      </c>
      <c r="I16" s="66">
        <v>1182</v>
      </c>
      <c r="J16" s="67">
        <f t="shared" si="0"/>
        <v>1212</v>
      </c>
      <c r="K16" s="65">
        <f>K15</f>
        <v>2369</v>
      </c>
      <c r="L16" s="210"/>
    </row>
    <row r="17" spans="1:12" ht="15">
      <c r="A17" s="207">
        <v>6</v>
      </c>
      <c r="B17" s="56" t="str">
        <f>IF(C17&lt;&gt;"",VLOOKUP($C17,'Elenco giocatori'!$B$2:$H$1308,3,FALSE),"")</f>
        <v>A.S. B.C. Scorpion Milano</v>
      </c>
      <c r="C17" s="57" t="s">
        <v>2090</v>
      </c>
      <c r="D17" s="56" t="str">
        <f>IF(C17&lt;&gt;"",VLOOKUP($C17,'Elenco giocatori'!$B$2:$H$1308,2,FALSE),"")</f>
        <v>DE PICCOLI GRAZIANO</v>
      </c>
      <c r="E17" s="58" t="str">
        <f>IF(C17&lt;&gt;"",VLOOKUP($C17,'Elenco giocatori'!$B$2:$H$1308,4,FALSE),"")</f>
        <v>M/B</v>
      </c>
      <c r="F17" s="58">
        <f>IF(C17&lt;&gt;"",VLOOKUP($E17,'Elenco giocatori'!$J$2:$K$5,2,FALSE),"")</f>
        <v>5</v>
      </c>
      <c r="G17" s="58">
        <f>IF(C17&lt;&gt;"",VLOOKUP($C17,'Elenco giocatori'!$B$2:$H$1308,7,FALSE),"")</f>
        <v>0</v>
      </c>
      <c r="H17" s="59">
        <v>6</v>
      </c>
      <c r="I17" s="60">
        <v>1151</v>
      </c>
      <c r="J17" s="61">
        <f t="shared" si="0"/>
        <v>1181</v>
      </c>
      <c r="K17" s="59">
        <f>IF(C17&lt;&gt;"",J17+J18,"")</f>
        <v>2349</v>
      </c>
      <c r="L17" s="209">
        <f>IF(C17&lt;&gt;"",SUM(J17:J18),"")</f>
        <v>2349</v>
      </c>
    </row>
    <row r="18" spans="1:12" ht="15">
      <c r="A18" s="208"/>
      <c r="B18" s="62" t="str">
        <f>IF(C18&lt;&gt;"",VLOOKUP($C18,'Elenco giocatori'!$B$2:$H$1308,3,FALSE),"")</f>
        <v>A.S. B.C. Scorpion Milano</v>
      </c>
      <c r="C18" s="63" t="s">
        <v>1500</v>
      </c>
      <c r="D18" s="62" t="str">
        <f>IF(C18&lt;&gt;"",VLOOKUP($C18,'Elenco giocatori'!$B$2:$H$1308,2,FALSE),"")</f>
        <v>AMENTA ALFREDO</v>
      </c>
      <c r="E18" s="64" t="str">
        <f>IF(C18&lt;&gt;"",VLOOKUP($C18,'Elenco giocatori'!$B$2:$H$1308,4,FALSE),"")</f>
        <v>M/B</v>
      </c>
      <c r="F18" s="64">
        <f>IF(C18&lt;&gt;"",VLOOKUP($E18,'Elenco giocatori'!$J$2:$K$5,2,FALSE),"")</f>
        <v>5</v>
      </c>
      <c r="G18" s="64">
        <f>IF(C18&lt;&gt;"",VLOOKUP($C18,'Elenco giocatori'!$B$2:$H$1308,7,FALSE),"")</f>
        <v>0</v>
      </c>
      <c r="H18" s="65">
        <v>6</v>
      </c>
      <c r="I18" s="66">
        <v>1138</v>
      </c>
      <c r="J18" s="67">
        <f t="shared" si="0"/>
        <v>1168</v>
      </c>
      <c r="K18" s="65">
        <f>K17</f>
        <v>2349</v>
      </c>
      <c r="L18" s="210"/>
    </row>
    <row r="19" spans="1:12" ht="15">
      <c r="A19" s="207">
        <v>7</v>
      </c>
      <c r="B19" s="56" t="str">
        <f>IF(C19&lt;&gt;"",VLOOKUP($C19,'Elenco giocatori'!$B$2:$H$1308,3,FALSE),"")</f>
        <v>A.S. 2000 Vicenza B.C.</v>
      </c>
      <c r="C19" s="57" t="s">
        <v>1466</v>
      </c>
      <c r="D19" s="56" t="str">
        <f>IF(C19&lt;&gt;"",VLOOKUP($C19,'Elenco giocatori'!$B$2:$H$1308,2,FALSE),"")</f>
        <v>FRACASSO DANIELE</v>
      </c>
      <c r="E19" s="58" t="str">
        <f>IF(C19&lt;&gt;"",VLOOKUP($C19,'Elenco giocatori'!$B$2:$H$1308,4,FALSE),"")</f>
        <v>M/A</v>
      </c>
      <c r="F19" s="58">
        <f>IF(C19&lt;&gt;"",VLOOKUP($E19,'Elenco giocatori'!$J$2:$K$5,2,FALSE),"")</f>
        <v>0</v>
      </c>
      <c r="G19" s="58">
        <f>IF(C19&lt;&gt;"",VLOOKUP($C19,'Elenco giocatori'!$B$2:$H$1308,7,FALSE),"")</f>
        <v>0</v>
      </c>
      <c r="H19" s="59">
        <v>6</v>
      </c>
      <c r="I19" s="60">
        <v>1208</v>
      </c>
      <c r="J19" s="61">
        <f t="shared" si="0"/>
        <v>1208</v>
      </c>
      <c r="K19" s="59">
        <f>IF(C19&lt;&gt;"",J19+J20,"")</f>
        <v>2297</v>
      </c>
      <c r="L19" s="209">
        <f>IF(C19&lt;&gt;"",SUM(J19:J20),"")</f>
        <v>2297</v>
      </c>
    </row>
    <row r="20" spans="1:12" ht="15">
      <c r="A20" s="208"/>
      <c r="B20" s="62" t="str">
        <f>IF(C20&lt;&gt;"",VLOOKUP($C20,'Elenco giocatori'!$B$2:$H$1308,3,FALSE),"")</f>
        <v>A.S.B. Tricolore</v>
      </c>
      <c r="C20" s="63" t="s">
        <v>2545</v>
      </c>
      <c r="D20" s="62" t="str">
        <f>IF(C20&lt;&gt;"",VLOOKUP($C20,'Elenco giocatori'!$B$2:$H$1308,2,FALSE),"")</f>
        <v>FIORENTIN LORENZO</v>
      </c>
      <c r="E20" s="64" t="str">
        <f>IF(C20&lt;&gt;"",VLOOKUP($C20,'Elenco giocatori'!$B$2:$H$1308,4,FALSE),"")</f>
        <v>M/B</v>
      </c>
      <c r="F20" s="64">
        <f>IF(C20&lt;&gt;"",VLOOKUP($E20,'Elenco giocatori'!$J$2:$K$5,2,FALSE),"")</f>
        <v>5</v>
      </c>
      <c r="G20" s="64">
        <f>IF(C20&lt;&gt;"",VLOOKUP($C20,'Elenco giocatori'!$B$2:$H$1308,7,FALSE),"")</f>
        <v>2</v>
      </c>
      <c r="H20" s="65">
        <v>6</v>
      </c>
      <c r="I20" s="66">
        <v>1047</v>
      </c>
      <c r="J20" s="67">
        <f t="shared" si="0"/>
        <v>1089</v>
      </c>
      <c r="K20" s="65">
        <f>K19</f>
        <v>2297</v>
      </c>
      <c r="L20" s="210"/>
    </row>
    <row r="21" spans="1:12" ht="15">
      <c r="A21" s="207">
        <v>8</v>
      </c>
      <c r="B21" s="56" t="str">
        <f>IF(C21&lt;&gt;"",VLOOKUP($C21,'Elenco giocatori'!$B$2:$H$1308,3,FALSE),"")</f>
        <v>A.S. Amici Del King</v>
      </c>
      <c r="C21" s="57" t="s">
        <v>2020</v>
      </c>
      <c r="D21" s="56" t="str">
        <f>IF(C21&lt;&gt;"",VLOOKUP($C21,'Elenco giocatori'!$B$2:$H$1308,2,FALSE),"")</f>
        <v>CHIALE MICHELANGELO</v>
      </c>
      <c r="E21" s="58" t="str">
        <f>IF(C21&lt;&gt;"",VLOOKUP($C21,'Elenco giocatori'!$B$2:$H$1308,4,FALSE),"")</f>
        <v>M/C</v>
      </c>
      <c r="F21" s="58">
        <f>IF(C21&lt;&gt;"",VLOOKUP($E21,'Elenco giocatori'!$J$2:$K$5,2,FALSE),"")</f>
        <v>10</v>
      </c>
      <c r="G21" s="58">
        <f>IF(C21&lt;&gt;"",VLOOKUP($C21,'Elenco giocatori'!$B$2:$H$1308,7,FALSE),"")</f>
        <v>0</v>
      </c>
      <c r="H21" s="59">
        <v>6</v>
      </c>
      <c r="I21" s="60">
        <v>998</v>
      </c>
      <c r="J21" s="61">
        <f t="shared" si="0"/>
        <v>1058</v>
      </c>
      <c r="K21" s="59">
        <f>IF(C21&lt;&gt;"",J21+J22,"")</f>
        <v>2294</v>
      </c>
      <c r="L21" s="209">
        <f>IF(C21&lt;&gt;"",SUM(J21:J22),"")</f>
        <v>2294</v>
      </c>
    </row>
    <row r="22" spans="1:12" ht="15">
      <c r="A22" s="208"/>
      <c r="B22" s="62" t="str">
        <f>IF(C22&lt;&gt;"",VLOOKUP($C22,'Elenco giocatori'!$B$2:$H$1308,3,FALSE),"")</f>
        <v>Bowling Center Two Biella</v>
      </c>
      <c r="C22" s="63" t="s">
        <v>1731</v>
      </c>
      <c r="D22" s="62" t="str">
        <f>IF(C22&lt;&gt;"",VLOOKUP($C22,'Elenco giocatori'!$B$2:$H$1308,2,FALSE),"")</f>
        <v>DI LAUS ROBERTO</v>
      </c>
      <c r="E22" s="64" t="str">
        <f>IF(C22&lt;&gt;"",VLOOKUP($C22,'Elenco giocatori'!$B$2:$H$1308,4,FALSE),"")</f>
        <v>M/B</v>
      </c>
      <c r="F22" s="64">
        <f>IF(C22&lt;&gt;"",VLOOKUP($E22,'Elenco giocatori'!$J$2:$K$5,2,FALSE),"")</f>
        <v>5</v>
      </c>
      <c r="G22" s="64">
        <f>IF(C22&lt;&gt;"",VLOOKUP($C22,'Elenco giocatori'!$B$2:$H$1308,7,FALSE),"")</f>
        <v>0</v>
      </c>
      <c r="H22" s="65">
        <v>6</v>
      </c>
      <c r="I22" s="66">
        <v>1206</v>
      </c>
      <c r="J22" s="67">
        <f t="shared" si="0"/>
        <v>1236</v>
      </c>
      <c r="K22" s="65">
        <f>K21</f>
        <v>2294</v>
      </c>
      <c r="L22" s="210"/>
    </row>
    <row r="23" spans="1:12" ht="15">
      <c r="A23" s="207">
        <v>9</v>
      </c>
      <c r="B23" s="56" t="str">
        <f>IF(C23&lt;&gt;"",VLOOKUP($C23,'Elenco giocatori'!$B$2:$H$1308,3,FALSE),"")</f>
        <v>A.S. All Star Team</v>
      </c>
      <c r="C23" s="57" t="s">
        <v>2543</v>
      </c>
      <c r="D23" s="56" t="str">
        <f>IF(C23&lt;&gt;"",VLOOKUP($C23,'Elenco giocatori'!$B$2:$H$1308,2,FALSE),"")</f>
        <v>GENTILE CARLO</v>
      </c>
      <c r="E23" s="58" t="str">
        <f>IF(C23&lt;&gt;"",VLOOKUP($C23,'Elenco giocatori'!$B$2:$H$1308,4,FALSE),"")</f>
        <v>M/D</v>
      </c>
      <c r="F23" s="58">
        <f>IF(C23&lt;&gt;"",VLOOKUP($E23,'Elenco giocatori'!$J$2:$K$5,2,FALSE),"")</f>
        <v>15</v>
      </c>
      <c r="G23" s="58">
        <f>IF(C23&lt;&gt;"",VLOOKUP($C23,'Elenco giocatori'!$B$2:$H$1308,7,FALSE),"")</f>
        <v>5</v>
      </c>
      <c r="H23" s="59">
        <v>6</v>
      </c>
      <c r="I23" s="60">
        <v>1082</v>
      </c>
      <c r="J23" s="61">
        <f t="shared" si="0"/>
        <v>1202</v>
      </c>
      <c r="K23" s="59">
        <f>IF(C23&lt;&gt;"",J23+J24,"")</f>
        <v>2293</v>
      </c>
      <c r="L23" s="209">
        <f>IF(C23&lt;&gt;"",SUM(J23:J24),"")</f>
        <v>2293</v>
      </c>
    </row>
    <row r="24" spans="1:12" ht="15">
      <c r="A24" s="208"/>
      <c r="B24" s="62" t="str">
        <f>IF(C24&lt;&gt;"",VLOOKUP($C24,'Elenco giocatori'!$B$2:$H$1308,3,FALSE),"")</f>
        <v>X - Centric</v>
      </c>
      <c r="C24" s="63" t="s">
        <v>1876</v>
      </c>
      <c r="D24" s="62" t="str">
        <f>IF(C24&lt;&gt;"",VLOOKUP($C24,'Elenco giocatori'!$B$2:$H$1308,2,FALSE),"")</f>
        <v>GIORGIONE ENRICO</v>
      </c>
      <c r="E24" s="64" t="str">
        <f>IF(C24&lt;&gt;"",VLOOKUP($C24,'Elenco giocatori'!$B$2:$H$1308,4,FALSE),"")</f>
        <v>M/C</v>
      </c>
      <c r="F24" s="64">
        <f>IF(C24&lt;&gt;"",VLOOKUP($E24,'Elenco giocatori'!$J$2:$K$5,2,FALSE),"")</f>
        <v>10</v>
      </c>
      <c r="G24" s="64">
        <f>IF(C24&lt;&gt;"",VLOOKUP($C24,'Elenco giocatori'!$B$2:$H$1308,7,FALSE),"")</f>
        <v>0</v>
      </c>
      <c r="H24" s="65">
        <v>6</v>
      </c>
      <c r="I24" s="66">
        <v>1031</v>
      </c>
      <c r="J24" s="67">
        <f t="shared" si="0"/>
        <v>1091</v>
      </c>
      <c r="K24" s="65">
        <f>K23</f>
        <v>2293</v>
      </c>
      <c r="L24" s="210"/>
    </row>
    <row r="25" spans="1:12" ht="15">
      <c r="A25" s="207">
        <v>10</v>
      </c>
      <c r="B25" s="56" t="str">
        <f>IF(C25&lt;&gt;"",VLOOKUP($C25,'Elenco giocatori'!$B$2:$H$1308,3,FALSE),"")</f>
        <v>A.S. 2001</v>
      </c>
      <c r="C25" s="57" t="s">
        <v>2012</v>
      </c>
      <c r="D25" s="56" t="str">
        <f>IF(C25&lt;&gt;"",VLOOKUP($C25,'Elenco giocatori'!$B$2:$H$1308,2,FALSE),"")</f>
        <v>ZUCCONI CLAUDIO</v>
      </c>
      <c r="E25" s="58" t="str">
        <f>IF(C25&lt;&gt;"",VLOOKUP($C25,'Elenco giocatori'!$B$2:$H$1308,4,FALSE),"")</f>
        <v>M/B</v>
      </c>
      <c r="F25" s="58">
        <f>IF(C25&lt;&gt;"",VLOOKUP($E25,'Elenco giocatori'!$J$2:$K$5,2,FALSE),"")</f>
        <v>5</v>
      </c>
      <c r="G25" s="58">
        <f>IF(C25&lt;&gt;"",VLOOKUP($C25,'Elenco giocatori'!$B$2:$H$1308,7,FALSE),"")</f>
        <v>0</v>
      </c>
      <c r="H25" s="59">
        <v>6</v>
      </c>
      <c r="I25" s="60">
        <v>1140</v>
      </c>
      <c r="J25" s="61">
        <f t="shared" si="0"/>
        <v>1170</v>
      </c>
      <c r="K25" s="59">
        <f>IF(C25&lt;&gt;"",J25+J26,"")</f>
        <v>2283</v>
      </c>
      <c r="L25" s="209">
        <f>IF(C25&lt;&gt;"",SUM(J25:J26),"")</f>
        <v>2283</v>
      </c>
    </row>
    <row r="26" spans="1:12" ht="15">
      <c r="A26" s="208"/>
      <c r="B26" s="62" t="str">
        <f>IF(C26&lt;&gt;"",VLOOKUP($C26,'Elenco giocatori'!$B$2:$H$1308,3,FALSE),"")</f>
        <v>Galeone</v>
      </c>
      <c r="C26" s="63" t="s">
        <v>1510</v>
      </c>
      <c r="D26" s="62" t="str">
        <f>IF(C26&lt;&gt;"",VLOOKUP($C26,'Elenco giocatori'!$B$2:$H$1308,2,FALSE),"")</f>
        <v>GALLETTI GIOVANNI</v>
      </c>
      <c r="E26" s="64" t="str">
        <f>IF(C26&lt;&gt;"",VLOOKUP($C26,'Elenco giocatori'!$B$2:$H$1308,4,FALSE),"")</f>
        <v>M/A</v>
      </c>
      <c r="F26" s="64">
        <f>IF(C26&lt;&gt;"",VLOOKUP($E26,'Elenco giocatori'!$J$2:$K$5,2,FALSE),"")</f>
        <v>0</v>
      </c>
      <c r="G26" s="64">
        <f>IF(C26&lt;&gt;"",VLOOKUP($C26,'Elenco giocatori'!$B$2:$H$1308,7,FALSE),"")</f>
        <v>0</v>
      </c>
      <c r="H26" s="65">
        <v>6</v>
      </c>
      <c r="I26" s="66">
        <v>1113</v>
      </c>
      <c r="J26" s="67">
        <f t="shared" si="0"/>
        <v>1113</v>
      </c>
      <c r="K26" s="65">
        <f>K25</f>
        <v>2283</v>
      </c>
      <c r="L26" s="210"/>
    </row>
    <row r="27" spans="1:12" ht="15" customHeight="1">
      <c r="A27" s="207">
        <v>11</v>
      </c>
      <c r="B27" s="56" t="str">
        <f>IF(C27&lt;&gt;"",VLOOKUP($C27,'Elenco giocatori'!$B$2:$H$1308,3,FALSE),"")</f>
        <v>A.S. 2001</v>
      </c>
      <c r="C27" s="57" t="s">
        <v>1526</v>
      </c>
      <c r="D27" s="56" t="str">
        <f>IF(C27&lt;&gt;"",VLOOKUP($C27,'Elenco giocatori'!$B$2:$H$1308,2,FALSE),"")</f>
        <v>GALLI MAURO</v>
      </c>
      <c r="E27" s="58" t="str">
        <f>IF(C27&lt;&gt;"",VLOOKUP($C27,'Elenco giocatori'!$B$2:$H$1308,4,FALSE),"")</f>
        <v>M/B</v>
      </c>
      <c r="F27" s="58">
        <f>IF(C27&lt;&gt;"",VLOOKUP($E27,'Elenco giocatori'!$J$2:$K$5,2,FALSE),"")</f>
        <v>5</v>
      </c>
      <c r="G27" s="58">
        <f>IF(C27&lt;&gt;"",VLOOKUP($C27,'Elenco giocatori'!$B$2:$H$1308,7,FALSE),"")</f>
        <v>0</v>
      </c>
      <c r="H27" s="59">
        <v>6</v>
      </c>
      <c r="I27" s="60">
        <v>1167</v>
      </c>
      <c r="J27" s="61">
        <f t="shared" si="0"/>
        <v>1197</v>
      </c>
      <c r="K27" s="59">
        <f>IF(C27&lt;&gt;"",J27+J28,"")</f>
        <v>2273</v>
      </c>
      <c r="L27" s="209">
        <f>IF(C27&lt;&gt;"",SUM(J27:J28),"")</f>
        <v>2273</v>
      </c>
    </row>
    <row r="28" spans="1:12" ht="15" customHeight="1">
      <c r="A28" s="208"/>
      <c r="B28" s="62" t="str">
        <f>IF(C28&lt;&gt;"",VLOOKUP($C28,'Elenco giocatori'!$B$2:$H$1308,3,FALSE),"")</f>
        <v>A.S. 2001</v>
      </c>
      <c r="C28" s="63" t="s">
        <v>1749</v>
      </c>
      <c r="D28" s="62" t="str">
        <f>IF(C28&lt;&gt;"",VLOOKUP($C28,'Elenco giocatori'!$B$2:$H$1308,2,FALSE),"")</f>
        <v>CATANI DANILO</v>
      </c>
      <c r="E28" s="64" t="str">
        <f>IF(C28&lt;&gt;"",VLOOKUP($C28,'Elenco giocatori'!$B$2:$H$1308,4,FALSE),"")</f>
        <v>M/A</v>
      </c>
      <c r="F28" s="64">
        <f>IF(C28&lt;&gt;"",VLOOKUP($E28,'Elenco giocatori'!$J$2:$K$5,2,FALSE),"")</f>
        <v>0</v>
      </c>
      <c r="G28" s="64">
        <f>IF(C28&lt;&gt;"",VLOOKUP($C28,'Elenco giocatori'!$B$2:$H$1308,7,FALSE),"")</f>
        <v>0</v>
      </c>
      <c r="H28" s="65">
        <v>6</v>
      </c>
      <c r="I28" s="66">
        <v>1076</v>
      </c>
      <c r="J28" s="67">
        <f t="shared" si="0"/>
        <v>1076</v>
      </c>
      <c r="K28" s="65">
        <f>K27</f>
        <v>2273</v>
      </c>
      <c r="L28" s="210"/>
    </row>
    <row r="29" spans="1:12" ht="15" customHeight="1">
      <c r="A29" s="207">
        <v>12</v>
      </c>
      <c r="B29" s="56" t="str">
        <f>IF(C29&lt;&gt;"",VLOOKUP($C29,'Elenco giocatori'!$B$2:$H$1308,3,FALSE),"")</f>
        <v>B.C. Woodpecker</v>
      </c>
      <c r="C29" s="57" t="s">
        <v>2591</v>
      </c>
      <c r="D29" s="56" t="str">
        <f>IF(C29&lt;&gt;"",VLOOKUP($C29,'Elenco giocatori'!$B$2:$H$1308,2,FALSE),"")</f>
        <v>PUCA MASSIMO</v>
      </c>
      <c r="E29" s="58" t="str">
        <f>IF(C29&lt;&gt;"",VLOOKUP($C29,'Elenco giocatori'!$B$2:$H$1308,4,FALSE),"")</f>
        <v>M/B</v>
      </c>
      <c r="F29" s="58">
        <f>IF(C29&lt;&gt;"",VLOOKUP($E29,'Elenco giocatori'!$J$2:$K$5,2,FALSE),"")</f>
        <v>5</v>
      </c>
      <c r="G29" s="58">
        <f>IF(C29&lt;&gt;"",VLOOKUP($C29,'Elenco giocatori'!$B$2:$H$1308,7,FALSE),"")</f>
        <v>0</v>
      </c>
      <c r="H29" s="59">
        <v>6</v>
      </c>
      <c r="I29" s="60">
        <v>1163</v>
      </c>
      <c r="J29" s="61">
        <f t="shared" si="0"/>
        <v>1193</v>
      </c>
      <c r="K29" s="59">
        <f>IF(C29&lt;&gt;"",J29+J30,"")</f>
        <v>2255</v>
      </c>
      <c r="L29" s="209">
        <f>IF(C29&lt;&gt;"",SUM(J29:J30),"")</f>
        <v>2255</v>
      </c>
    </row>
    <row r="30" spans="1:12" ht="15" customHeight="1">
      <c r="A30" s="208"/>
      <c r="B30" s="62" t="str">
        <f>IF(C30&lt;&gt;"",VLOOKUP($C30,'Elenco giocatori'!$B$2:$H$1308,3,FALSE),"")</f>
        <v>New Primavera</v>
      </c>
      <c r="C30" s="63" t="s">
        <v>2230</v>
      </c>
      <c r="D30" s="62" t="str">
        <f>IF(C30&lt;&gt;"",VLOOKUP($C30,'Elenco giocatori'!$B$2:$H$1308,2,FALSE),"")</f>
        <v>MALANDRA LUCIO</v>
      </c>
      <c r="E30" s="64" t="str">
        <f>IF(C30&lt;&gt;"",VLOOKUP($C30,'Elenco giocatori'!$B$2:$H$1308,4,FALSE),"")</f>
        <v>M/D</v>
      </c>
      <c r="F30" s="64">
        <f>IF(C30&lt;&gt;"",VLOOKUP($E30,'Elenco giocatori'!$J$2:$K$5,2,FALSE),"")</f>
        <v>15</v>
      </c>
      <c r="G30" s="64">
        <f>IF(C30&lt;&gt;"",VLOOKUP($C30,'Elenco giocatori'!$B$2:$H$1308,7,FALSE),"")</f>
        <v>0</v>
      </c>
      <c r="H30" s="65">
        <v>6</v>
      </c>
      <c r="I30" s="66">
        <v>972</v>
      </c>
      <c r="J30" s="67">
        <f t="shared" si="0"/>
        <v>1062</v>
      </c>
      <c r="K30" s="65">
        <f>K29</f>
        <v>2255</v>
      </c>
      <c r="L30" s="210"/>
    </row>
    <row r="31" spans="1:12" ht="15" customHeight="1">
      <c r="A31" s="207">
        <v>13</v>
      </c>
      <c r="B31" s="56" t="str">
        <f>IF(C31&lt;&gt;"",VLOOKUP($C31,'Elenco giocatori'!$B$2:$H$1308,3,FALSE),"")</f>
        <v>Banda Del Buco B.C.</v>
      </c>
      <c r="C31" s="57" t="s">
        <v>1638</v>
      </c>
      <c r="D31" s="56" t="str">
        <f>IF(C31&lt;&gt;"",VLOOKUP($C31,'Elenco giocatori'!$B$2:$H$1308,2,FALSE),"")</f>
        <v>DIENI PASQUALE</v>
      </c>
      <c r="E31" s="58" t="str">
        <f>IF(C31&lt;&gt;"",VLOOKUP($C31,'Elenco giocatori'!$B$2:$H$1308,4,FALSE),"")</f>
        <v>M/A</v>
      </c>
      <c r="F31" s="58">
        <f>IF(C31&lt;&gt;"",VLOOKUP($E31,'Elenco giocatori'!$J$2:$K$5,2,FALSE),"")</f>
        <v>0</v>
      </c>
      <c r="G31" s="58">
        <f>IF(C31&lt;&gt;"",VLOOKUP($C31,'Elenco giocatori'!$B$2:$H$1308,7,FALSE),"")</f>
        <v>0</v>
      </c>
      <c r="H31" s="59">
        <v>6</v>
      </c>
      <c r="I31" s="60">
        <v>1114</v>
      </c>
      <c r="J31" s="61">
        <f t="shared" si="0"/>
        <v>1114</v>
      </c>
      <c r="K31" s="59">
        <f>IF(C31&lt;&gt;"",J31+J32,"")</f>
        <v>2252</v>
      </c>
      <c r="L31" s="209">
        <f>IF(C31&lt;&gt;"",SUM(J31:J32),"")</f>
        <v>2252</v>
      </c>
    </row>
    <row r="32" spans="1:12" ht="15" customHeight="1">
      <c r="A32" s="208"/>
      <c r="B32" s="62" t="str">
        <f>IF(C32&lt;&gt;"",VLOOKUP($C32,'Elenco giocatori'!$B$2:$H$1308,3,FALSE),"")</f>
        <v>Banda Del Buco B.C.</v>
      </c>
      <c r="C32" s="63" t="s">
        <v>1642</v>
      </c>
      <c r="D32" s="62" t="str">
        <f>IF(C32&lt;&gt;"",VLOOKUP($C32,'Elenco giocatori'!$B$2:$H$1308,2,FALSE),"")</f>
        <v>FIGONI FRANCO</v>
      </c>
      <c r="E32" s="64" t="str">
        <f>IF(C32&lt;&gt;"",VLOOKUP($C32,'Elenco giocatori'!$B$2:$H$1308,4,FALSE),"")</f>
        <v>M/B</v>
      </c>
      <c r="F32" s="64">
        <f>IF(C32&lt;&gt;"",VLOOKUP($E32,'Elenco giocatori'!$J$2:$K$5,2,FALSE),"")</f>
        <v>5</v>
      </c>
      <c r="G32" s="64">
        <f>IF(C32&lt;&gt;"",VLOOKUP($C32,'Elenco giocatori'!$B$2:$H$1308,7,FALSE),"")</f>
        <v>0</v>
      </c>
      <c r="H32" s="65">
        <v>6</v>
      </c>
      <c r="I32" s="66">
        <v>1108</v>
      </c>
      <c r="J32" s="67">
        <f t="shared" si="0"/>
        <v>1138</v>
      </c>
      <c r="K32" s="65">
        <f>K31</f>
        <v>2252</v>
      </c>
      <c r="L32" s="210"/>
    </row>
    <row r="33" spans="1:12" ht="15" customHeight="1">
      <c r="A33" s="207">
        <v>14</v>
      </c>
      <c r="B33" s="56" t="str">
        <f>IF(C33&lt;&gt;"",VLOOKUP($C33,'Elenco giocatori'!$B$2:$H$1308,3,FALSE),"")</f>
        <v>A.S. Thunderbowl</v>
      </c>
      <c r="C33" s="57" t="s">
        <v>1743</v>
      </c>
      <c r="D33" s="56" t="str">
        <f>IF(C33&lt;&gt;"",VLOOKUP($C33,'Elenco giocatori'!$B$2:$H$1308,2,FALSE),"")</f>
        <v>PELOSI ANTONIO</v>
      </c>
      <c r="E33" s="58" t="str">
        <f>IF(C33&lt;&gt;"",VLOOKUP($C33,'Elenco giocatori'!$B$2:$H$1308,4,FALSE),"")</f>
        <v>M/B</v>
      </c>
      <c r="F33" s="58">
        <f>IF(C33&lt;&gt;"",VLOOKUP($E33,'Elenco giocatori'!$J$2:$K$5,2,FALSE),"")</f>
        <v>5</v>
      </c>
      <c r="G33" s="58">
        <f>IF(C33&lt;&gt;"",VLOOKUP($C33,'Elenco giocatori'!$B$2:$H$1308,7,FALSE),"")</f>
        <v>0</v>
      </c>
      <c r="H33" s="59">
        <v>6</v>
      </c>
      <c r="I33" s="60">
        <v>986</v>
      </c>
      <c r="J33" s="61">
        <f t="shared" si="0"/>
        <v>1016</v>
      </c>
      <c r="K33" s="59">
        <f>IF(C33&lt;&gt;"",J33+J34,"")</f>
        <v>2227</v>
      </c>
      <c r="L33" s="209">
        <f>IF(C33&lt;&gt;"",SUM(J33:J34),"")</f>
        <v>2227</v>
      </c>
    </row>
    <row r="34" spans="1:12" ht="15" customHeight="1">
      <c r="A34" s="208"/>
      <c r="B34" s="62" t="str">
        <f>IF(C34&lt;&gt;"",VLOOKUP($C34,'Elenco giocatori'!$B$2:$H$1308,3,FALSE),"")</f>
        <v>La Setta Del Torchio</v>
      </c>
      <c r="C34" s="63" t="s">
        <v>1745</v>
      </c>
      <c r="D34" s="62" t="str">
        <f>IF(C34&lt;&gt;"",VLOOKUP($C34,'Elenco giocatori'!$B$2:$H$1308,2,FALSE),"")</f>
        <v>DE LUISE SALVATORE</v>
      </c>
      <c r="E34" s="64" t="str">
        <f>IF(C34&lt;&gt;"",VLOOKUP($C34,'Elenco giocatori'!$B$2:$H$1308,4,FALSE),"")</f>
        <v>M/C</v>
      </c>
      <c r="F34" s="64">
        <f>IF(C34&lt;&gt;"",VLOOKUP($E34,'Elenco giocatori'!$J$2:$K$5,2,FALSE),"")</f>
        <v>10</v>
      </c>
      <c r="G34" s="64">
        <f>IF(C34&lt;&gt;"",VLOOKUP($C34,'Elenco giocatori'!$B$2:$H$1308,7,FALSE),"")</f>
        <v>0</v>
      </c>
      <c r="H34" s="65">
        <v>6</v>
      </c>
      <c r="I34" s="66">
        <v>1151</v>
      </c>
      <c r="J34" s="67">
        <f t="shared" si="0"/>
        <v>1211</v>
      </c>
      <c r="K34" s="65">
        <f>K33</f>
        <v>2227</v>
      </c>
      <c r="L34" s="210"/>
    </row>
    <row r="35" spans="1:12" ht="15" customHeight="1">
      <c r="A35" s="207">
        <v>15</v>
      </c>
      <c r="B35" s="56" t="str">
        <f>IF(C35&lt;&gt;"",VLOOKUP($C35,'Elenco giocatori'!$B$2:$H$1308,3,FALSE),"")</f>
        <v>A.S. B.C. Quirinale</v>
      </c>
      <c r="C35" s="57" t="s">
        <v>1712</v>
      </c>
      <c r="D35" s="56" t="str">
        <f>IF(C35&lt;&gt;"",VLOOKUP($C35,'Elenco giocatori'!$B$2:$H$1308,2,FALSE),"")</f>
        <v>MORACCI CARLO</v>
      </c>
      <c r="E35" s="58" t="str">
        <f>IF(C35&lt;&gt;"",VLOOKUP($C35,'Elenco giocatori'!$B$2:$H$1308,4,FALSE),"")</f>
        <v>M/B</v>
      </c>
      <c r="F35" s="58">
        <f>IF(C35&lt;&gt;"",VLOOKUP($E35,'Elenco giocatori'!$J$2:$K$5,2,FALSE),"")</f>
        <v>5</v>
      </c>
      <c r="G35" s="58">
        <f>IF(C35&lt;&gt;"",VLOOKUP($C35,'Elenco giocatori'!$B$2:$H$1308,7,FALSE),"")</f>
        <v>0</v>
      </c>
      <c r="H35" s="59">
        <v>6</v>
      </c>
      <c r="I35" s="60">
        <v>1047</v>
      </c>
      <c r="J35" s="61">
        <f t="shared" si="0"/>
        <v>1077</v>
      </c>
      <c r="K35" s="59">
        <f>IF(C35&lt;&gt;"",J35+J36,"")</f>
        <v>2225</v>
      </c>
      <c r="L35" s="209">
        <f>IF(C35&lt;&gt;"",SUM(J35:J36),"")</f>
        <v>2225</v>
      </c>
    </row>
    <row r="36" spans="1:12" ht="15" customHeight="1">
      <c r="A36" s="208"/>
      <c r="B36" s="62" t="str">
        <f>IF(C36&lt;&gt;"",VLOOKUP($C36,'Elenco giocatori'!$B$2:$H$1308,3,FALSE),"")</f>
        <v>A.S. B.C. Quirinale</v>
      </c>
      <c r="C36" s="63" t="s">
        <v>1984</v>
      </c>
      <c r="D36" s="62" t="str">
        <f>IF(C36&lt;&gt;"",VLOOKUP($C36,'Elenco giocatori'!$B$2:$H$1308,2,FALSE),"")</f>
        <v>SEBASTIANELLI MASSIMO</v>
      </c>
      <c r="E36" s="64" t="str">
        <f>IF(C36&lt;&gt;"",VLOOKUP($C36,'Elenco giocatori'!$B$2:$H$1308,4,FALSE),"")</f>
        <v>M/B</v>
      </c>
      <c r="F36" s="64">
        <f>IF(C36&lt;&gt;"",VLOOKUP($E36,'Elenco giocatori'!$J$2:$K$5,2,FALSE),"")</f>
        <v>5</v>
      </c>
      <c r="G36" s="64">
        <f>IF(C36&lt;&gt;"",VLOOKUP($C36,'Elenco giocatori'!$B$2:$H$1308,7,FALSE),"")</f>
        <v>0</v>
      </c>
      <c r="H36" s="65">
        <v>6</v>
      </c>
      <c r="I36" s="66">
        <v>1118</v>
      </c>
      <c r="J36" s="67">
        <f t="shared" si="0"/>
        <v>1148</v>
      </c>
      <c r="K36" s="65">
        <f>K35</f>
        <v>2225</v>
      </c>
      <c r="L36" s="210"/>
    </row>
    <row r="37" spans="1:12" ht="15" customHeight="1">
      <c r="A37" s="207">
        <v>16</v>
      </c>
      <c r="B37" s="56" t="str">
        <f>IF(C37&lt;&gt;"",VLOOKUP($C37,'Elenco giocatori'!$B$2:$H$1308,3,FALSE),"")</f>
        <v>La Setta Del Torchio</v>
      </c>
      <c r="C37" s="57" t="s">
        <v>1690</v>
      </c>
      <c r="D37" s="56" t="str">
        <f>IF(C37&lt;&gt;"",VLOOKUP($C37,'Elenco giocatori'!$B$2:$H$1308,2,FALSE),"")</f>
        <v>PALUMBO SCHIAVONE MASSIMO</v>
      </c>
      <c r="E37" s="58" t="str">
        <f>IF(C37&lt;&gt;"",VLOOKUP($C37,'Elenco giocatori'!$B$2:$H$1308,4,FALSE),"")</f>
        <v>M/B</v>
      </c>
      <c r="F37" s="58">
        <f>IF(C37&lt;&gt;"",VLOOKUP($E37,'Elenco giocatori'!$J$2:$K$5,2,FALSE),"")</f>
        <v>5</v>
      </c>
      <c r="G37" s="58">
        <f>IF(C37&lt;&gt;"",VLOOKUP($C37,'Elenco giocatori'!$B$2:$H$1308,7,FALSE),"")</f>
        <v>0</v>
      </c>
      <c r="H37" s="59">
        <v>6</v>
      </c>
      <c r="I37" s="60">
        <v>1104</v>
      </c>
      <c r="J37" s="61">
        <f t="shared" si="0"/>
        <v>1134</v>
      </c>
      <c r="K37" s="59">
        <f>IF(C37&lt;&gt;"",J37+J38,"")</f>
        <v>2222</v>
      </c>
      <c r="L37" s="209">
        <f>IF(C37&lt;&gt;"",SUM(J37:J38),"")</f>
        <v>2222</v>
      </c>
    </row>
    <row r="38" spans="1:12" ht="15" customHeight="1">
      <c r="A38" s="208"/>
      <c r="B38" s="62" t="str">
        <f>IF(C38&lt;&gt;"",VLOOKUP($C38,'Elenco giocatori'!$B$2:$H$1308,3,FALSE),"")</f>
        <v>La Setta Del Torchio</v>
      </c>
      <c r="C38" s="63" t="s">
        <v>2292</v>
      </c>
      <c r="D38" s="62" t="str">
        <f>IF(C38&lt;&gt;"",VLOOKUP($C38,'Elenco giocatori'!$B$2:$H$1308,2,FALSE),"")</f>
        <v>DE PRA' BRUNO</v>
      </c>
      <c r="E38" s="64" t="str">
        <f>IF(C38&lt;&gt;"",VLOOKUP($C38,'Elenco giocatori'!$B$2:$H$1308,4,FALSE),"")</f>
        <v>M/B</v>
      </c>
      <c r="F38" s="64">
        <f>IF(C38&lt;&gt;"",VLOOKUP($E38,'Elenco giocatori'!$J$2:$K$5,2,FALSE),"")</f>
        <v>5</v>
      </c>
      <c r="G38" s="64">
        <f>IF(C38&lt;&gt;"",VLOOKUP($C38,'Elenco giocatori'!$B$2:$H$1308,7,FALSE),"")</f>
        <v>0</v>
      </c>
      <c r="H38" s="65">
        <v>6</v>
      </c>
      <c r="I38" s="66">
        <v>1058</v>
      </c>
      <c r="J38" s="67">
        <f t="shared" si="0"/>
        <v>1088</v>
      </c>
      <c r="K38" s="65">
        <f>K37</f>
        <v>2222</v>
      </c>
      <c r="L38" s="210"/>
    </row>
    <row r="39" spans="1:12" ht="15" customHeight="1">
      <c r="A39" s="207">
        <v>17</v>
      </c>
      <c r="B39" s="56" t="str">
        <f>IF(C39&lt;&gt;"",VLOOKUP($C39,'Elenco giocatori'!$B$2:$H$1308,3,FALSE),"")</f>
        <v>A.S.B. Tricolore</v>
      </c>
      <c r="C39" s="57" t="s">
        <v>1524</v>
      </c>
      <c r="D39" s="56" t="str">
        <f>IF(C39&lt;&gt;"",VLOOKUP($C39,'Elenco giocatori'!$B$2:$H$1308,2,FALSE),"")</f>
        <v>MUSSINI DINO</v>
      </c>
      <c r="E39" s="58" t="str">
        <f>IF(C39&lt;&gt;"",VLOOKUP($C39,'Elenco giocatori'!$B$2:$H$1308,4,FALSE),"")</f>
        <v>M/C</v>
      </c>
      <c r="F39" s="58">
        <f>IF(C39&lt;&gt;"",VLOOKUP($E39,'Elenco giocatori'!$J$2:$K$5,2,FALSE),"")</f>
        <v>10</v>
      </c>
      <c r="G39" s="58">
        <f>IF(C39&lt;&gt;"",VLOOKUP($C39,'Elenco giocatori'!$B$2:$H$1308,7,FALSE),"")</f>
        <v>0</v>
      </c>
      <c r="H39" s="59">
        <v>6</v>
      </c>
      <c r="I39" s="60">
        <v>1033</v>
      </c>
      <c r="J39" s="61">
        <f aca="true" t="shared" si="1" ref="J39:J56">IF(C39&lt;&gt;"",I39+(F39+G39)*H39,"")</f>
        <v>1093</v>
      </c>
      <c r="K39" s="59">
        <f>IF(C39&lt;&gt;"",J39+J40,"")</f>
        <v>2217</v>
      </c>
      <c r="L39" s="209">
        <f>IF(C39&lt;&gt;"",SUM(J39:J40),"")</f>
        <v>2217</v>
      </c>
    </row>
    <row r="40" spans="1:12" ht="15" customHeight="1">
      <c r="A40" s="208"/>
      <c r="B40" s="62" t="str">
        <f>IF(C40&lt;&gt;"",VLOOKUP($C40,'Elenco giocatori'!$B$2:$H$1308,3,FALSE),"")</f>
        <v>Mandrake</v>
      </c>
      <c r="C40" s="63" t="s">
        <v>1512</v>
      </c>
      <c r="D40" s="62" t="str">
        <f>IF(C40&lt;&gt;"",VLOOKUP($C40,'Elenco giocatori'!$B$2:$H$1308,2,FALSE),"")</f>
        <v>GROPPIONI FAUSTO</v>
      </c>
      <c r="E40" s="64" t="str">
        <f>IF(C40&lt;&gt;"",VLOOKUP($C40,'Elenco giocatori'!$B$2:$H$1308,4,FALSE),"")</f>
        <v>M/A</v>
      </c>
      <c r="F40" s="64">
        <f>IF(C40&lt;&gt;"",VLOOKUP($E40,'Elenco giocatori'!$J$2:$K$5,2,FALSE),"")</f>
        <v>0</v>
      </c>
      <c r="G40" s="64">
        <f>IF(C40&lt;&gt;"",VLOOKUP($C40,'Elenco giocatori'!$B$2:$H$1308,7,FALSE),"")</f>
        <v>0</v>
      </c>
      <c r="H40" s="65">
        <v>6</v>
      </c>
      <c r="I40" s="66">
        <v>1124</v>
      </c>
      <c r="J40" s="67">
        <f t="shared" si="1"/>
        <v>1124</v>
      </c>
      <c r="K40" s="65">
        <f>K39</f>
        <v>2217</v>
      </c>
      <c r="L40" s="210"/>
    </row>
    <row r="41" spans="1:12" ht="15" customHeight="1">
      <c r="A41" s="207">
        <v>18</v>
      </c>
      <c r="B41" s="56" t="str">
        <f>IF(C41&lt;&gt;"",VLOOKUP($C41,'Elenco giocatori'!$B$2:$H$1308,3,FALSE),"")</f>
        <v>B.C. Game City</v>
      </c>
      <c r="C41" s="57" t="s">
        <v>1902</v>
      </c>
      <c r="D41" s="56" t="str">
        <f>IF(C41&lt;&gt;"",VLOOKUP($C41,'Elenco giocatori'!$B$2:$H$1308,2,FALSE),"")</f>
        <v>MARCHIORI GIANNI</v>
      </c>
      <c r="E41" s="58" t="str">
        <f>IF(C41&lt;&gt;"",VLOOKUP($C41,'Elenco giocatori'!$B$2:$H$1308,4,FALSE),"")</f>
        <v>M/B</v>
      </c>
      <c r="F41" s="58">
        <f>IF(C41&lt;&gt;"",VLOOKUP($E41,'Elenco giocatori'!$J$2:$K$5,2,FALSE),"")</f>
        <v>5</v>
      </c>
      <c r="G41" s="58">
        <f>IF(C41&lt;&gt;"",VLOOKUP($C41,'Elenco giocatori'!$B$2:$H$1308,7,FALSE),"")</f>
        <v>0</v>
      </c>
      <c r="H41" s="59">
        <v>6</v>
      </c>
      <c r="I41" s="60">
        <v>1033</v>
      </c>
      <c r="J41" s="61">
        <f t="shared" si="1"/>
        <v>1063</v>
      </c>
      <c r="K41" s="59">
        <f>IF(C41&lt;&gt;"",J41+J42,"")</f>
        <v>2216</v>
      </c>
      <c r="L41" s="209">
        <f>IF(C41&lt;&gt;"",SUM(J41:J42),"")</f>
        <v>2216</v>
      </c>
    </row>
    <row r="42" spans="1:12" ht="15" customHeight="1">
      <c r="A42" s="208"/>
      <c r="B42" s="62" t="str">
        <f>IF(C42&lt;&gt;"",VLOOKUP($C42,'Elenco giocatori'!$B$2:$H$1308,3,FALSE),"")</f>
        <v>B.C. Game City</v>
      </c>
      <c r="C42" s="63" t="s">
        <v>1546</v>
      </c>
      <c r="D42" s="62" t="str">
        <f>IF(C42&lt;&gt;"",VLOOKUP($C42,'Elenco giocatori'!$B$2:$H$1308,2,FALSE),"")</f>
        <v>RUBAGOTTI CLAUDIO</v>
      </c>
      <c r="E42" s="64" t="str">
        <f>IF(C42&lt;&gt;"",VLOOKUP($C42,'Elenco giocatori'!$B$2:$H$1308,4,FALSE),"")</f>
        <v>M/A</v>
      </c>
      <c r="F42" s="64">
        <f>IF(C42&lt;&gt;"",VLOOKUP($E42,'Elenco giocatori'!$J$2:$K$5,2,FALSE),"")</f>
        <v>0</v>
      </c>
      <c r="G42" s="64">
        <f>IF(C42&lt;&gt;"",VLOOKUP($C42,'Elenco giocatori'!$B$2:$H$1308,7,FALSE),"")</f>
        <v>0</v>
      </c>
      <c r="H42" s="65">
        <v>6</v>
      </c>
      <c r="I42" s="66">
        <v>1153</v>
      </c>
      <c r="J42" s="67">
        <f t="shared" si="1"/>
        <v>1153</v>
      </c>
      <c r="K42" s="65">
        <f>K41</f>
        <v>2216</v>
      </c>
      <c r="L42" s="210"/>
    </row>
    <row r="43" spans="1:12" ht="15" customHeight="1">
      <c r="A43" s="207">
        <v>19</v>
      </c>
      <c r="B43" s="56" t="str">
        <f>IF(C43&lt;&gt;"",VLOOKUP($C43,'Elenco giocatori'!$B$2:$H$1308,3,FALSE),"")</f>
        <v>Magia B.C.</v>
      </c>
      <c r="C43" s="57" t="s">
        <v>1486</v>
      </c>
      <c r="D43" s="56" t="str">
        <f>IF(C43&lt;&gt;"",VLOOKUP($C43,'Elenco giocatori'!$B$2:$H$1308,2,FALSE),"")</f>
        <v>GABRIELE DOMENICO</v>
      </c>
      <c r="E43" s="58" t="str">
        <f>IF(C43&lt;&gt;"",VLOOKUP($C43,'Elenco giocatori'!$B$2:$H$1308,4,FALSE),"")</f>
        <v>M/B</v>
      </c>
      <c r="F43" s="58">
        <f>IF(C43&lt;&gt;"",VLOOKUP($E43,'Elenco giocatori'!$J$2:$K$5,2,FALSE),"")</f>
        <v>5</v>
      </c>
      <c r="G43" s="58">
        <f>IF(C43&lt;&gt;"",VLOOKUP($C43,'Elenco giocatori'!$B$2:$H$1308,7,FALSE),"")</f>
        <v>0</v>
      </c>
      <c r="H43" s="59">
        <v>6</v>
      </c>
      <c r="I43" s="60">
        <v>1091</v>
      </c>
      <c r="J43" s="61">
        <f t="shared" si="1"/>
        <v>1121</v>
      </c>
      <c r="K43" s="59">
        <f>IF(C43&lt;&gt;"",J43+J44,"")</f>
        <v>2210</v>
      </c>
      <c r="L43" s="209">
        <f>IF(C43&lt;&gt;"",SUM(J43:J44),"")</f>
        <v>2210</v>
      </c>
    </row>
    <row r="44" spans="1:12" ht="15" customHeight="1">
      <c r="A44" s="208"/>
      <c r="B44" s="62" t="str">
        <f>IF(C44&lt;&gt;"",VLOOKUP($C44,'Elenco giocatori'!$B$2:$H$1308,3,FALSE),"")</f>
        <v>Magia B.C.</v>
      </c>
      <c r="C44" s="63" t="s">
        <v>2692</v>
      </c>
      <c r="D44" s="62" t="str">
        <f>IF(C44&lt;&gt;"",VLOOKUP($C44,'Elenco giocatori'!$B$2:$H$1308,2,FALSE),"")</f>
        <v>GARUTTI ANTONIO</v>
      </c>
      <c r="E44" s="64" t="str">
        <f>IF(C44&lt;&gt;"",VLOOKUP($C44,'Elenco giocatori'!$B$2:$H$1308,4,FALSE),"")</f>
        <v>M/C</v>
      </c>
      <c r="F44" s="64">
        <f>IF(C44&lt;&gt;"",VLOOKUP($E44,'Elenco giocatori'!$J$2:$K$5,2,FALSE),"")</f>
        <v>10</v>
      </c>
      <c r="G44" s="64">
        <f>IF(C44&lt;&gt;"",VLOOKUP($C44,'Elenco giocatori'!$B$2:$H$1308,7,FALSE),"")</f>
        <v>0</v>
      </c>
      <c r="H44" s="65">
        <v>6</v>
      </c>
      <c r="I44" s="66">
        <v>1029</v>
      </c>
      <c r="J44" s="67">
        <f t="shared" si="1"/>
        <v>1089</v>
      </c>
      <c r="K44" s="65">
        <f>K43</f>
        <v>2210</v>
      </c>
      <c r="L44" s="210"/>
    </row>
    <row r="45" spans="1:12" ht="15" customHeight="1">
      <c r="A45" s="207">
        <v>20</v>
      </c>
      <c r="B45" s="56" t="str">
        <f>IF(C45&lt;&gt;"",VLOOKUP($C45,'Elenco giocatori'!$B$2:$H$1308,3,FALSE),"")</f>
        <v>A.S.D. Bowl.Portogruaro Tigers</v>
      </c>
      <c r="C45" s="57" t="s">
        <v>1464</v>
      </c>
      <c r="D45" s="56" t="str">
        <f>IF(C45&lt;&gt;"",VLOOKUP($C45,'Elenco giocatori'!$B$2:$H$1308,2,FALSE),"")</f>
        <v>VANZELLA FRANCO</v>
      </c>
      <c r="E45" s="58" t="str">
        <f>IF(C45&lt;&gt;"",VLOOKUP($C45,'Elenco giocatori'!$B$2:$H$1308,4,FALSE),"")</f>
        <v>M/A</v>
      </c>
      <c r="F45" s="58">
        <f>IF(C45&lt;&gt;"",VLOOKUP($E45,'Elenco giocatori'!$J$2:$K$5,2,FALSE),"")</f>
        <v>0</v>
      </c>
      <c r="G45" s="58">
        <f>IF(C45&lt;&gt;"",VLOOKUP($C45,'Elenco giocatori'!$B$2:$H$1308,7,FALSE),"")</f>
        <v>0</v>
      </c>
      <c r="H45" s="59">
        <v>6</v>
      </c>
      <c r="I45" s="60">
        <v>1117</v>
      </c>
      <c r="J45" s="61">
        <f t="shared" si="1"/>
        <v>1117</v>
      </c>
      <c r="K45" s="59">
        <f>IF(C45&lt;&gt;"",J45+J46,"")</f>
        <v>2197</v>
      </c>
      <c r="L45" s="209">
        <f>IF(C45&lt;&gt;"",SUM(J45:J46),"")</f>
        <v>2197</v>
      </c>
    </row>
    <row r="46" spans="1:12" ht="15" customHeight="1">
      <c r="A46" s="208"/>
      <c r="B46" s="62" t="str">
        <f>IF(C46&lt;&gt;"",VLOOKUP($C46,'Elenco giocatori'!$B$2:$H$1308,3,FALSE),"")</f>
        <v>A.S.B. Thunder Team</v>
      </c>
      <c r="C46" s="63" t="s">
        <v>1494</v>
      </c>
      <c r="D46" s="62" t="str">
        <f>IF(C46&lt;&gt;"",VLOOKUP($C46,'Elenco giocatori'!$B$2:$H$1308,2,FALSE),"")</f>
        <v>ZANETTE LIDIANO</v>
      </c>
      <c r="E46" s="64" t="str">
        <f>IF(C46&lt;&gt;"",VLOOKUP($C46,'Elenco giocatori'!$B$2:$H$1308,4,FALSE),"")</f>
        <v>M/A</v>
      </c>
      <c r="F46" s="64">
        <f>IF(C46&lt;&gt;"",VLOOKUP($E46,'Elenco giocatori'!$J$2:$K$5,2,FALSE),"")</f>
        <v>0</v>
      </c>
      <c r="G46" s="64">
        <f>IF(C46&lt;&gt;"",VLOOKUP($C46,'Elenco giocatori'!$B$2:$H$1308,7,FALSE),"")</f>
        <v>0</v>
      </c>
      <c r="H46" s="65">
        <v>6</v>
      </c>
      <c r="I46" s="66">
        <v>1080</v>
      </c>
      <c r="J46" s="67">
        <f t="shared" si="1"/>
        <v>1080</v>
      </c>
      <c r="K46" s="65">
        <f>K45</f>
        <v>2197</v>
      </c>
      <c r="L46" s="210"/>
    </row>
    <row r="47" spans="1:12" ht="15" customHeight="1">
      <c r="A47" s="207">
        <v>21</v>
      </c>
      <c r="B47" s="56" t="str">
        <f>IF(C47&lt;&gt;"",VLOOKUP($C47,'Elenco giocatori'!$B$2:$H$1308,3,FALSE),"")</f>
        <v>A.S. Active Bowling</v>
      </c>
      <c r="C47" s="57" t="s">
        <v>2112</v>
      </c>
      <c r="D47" s="56" t="str">
        <f>IF(C47&lt;&gt;"",VLOOKUP($C47,'Elenco giocatori'!$B$2:$H$1308,2,FALSE),"")</f>
        <v>MARCHETTI GILBERTO</v>
      </c>
      <c r="E47" s="58" t="str">
        <f>IF(C47&lt;&gt;"",VLOOKUP($C47,'Elenco giocatori'!$B$2:$H$1308,4,FALSE),"")</f>
        <v>M/B</v>
      </c>
      <c r="F47" s="58">
        <f>IF(C47&lt;&gt;"",VLOOKUP($E47,'Elenco giocatori'!$J$2:$K$5,2,FALSE),"")</f>
        <v>5</v>
      </c>
      <c r="G47" s="58">
        <f>IF(C47&lt;&gt;"",VLOOKUP($C47,'Elenco giocatori'!$B$2:$H$1308,7,FALSE),"")</f>
        <v>0</v>
      </c>
      <c r="H47" s="59">
        <v>6</v>
      </c>
      <c r="I47" s="60">
        <v>1103</v>
      </c>
      <c r="J47" s="61">
        <f t="shared" si="1"/>
        <v>1133</v>
      </c>
      <c r="K47" s="59">
        <f>IF(C47&lt;&gt;"",J47+J48,"")</f>
        <v>2185</v>
      </c>
      <c r="L47" s="209">
        <f>IF(C47&lt;&gt;"",SUM(J47:J48),"")</f>
        <v>2185</v>
      </c>
    </row>
    <row r="48" spans="1:12" ht="15" customHeight="1">
      <c r="A48" s="208"/>
      <c r="B48" s="62" t="str">
        <f>IF(C48&lt;&gt;"",VLOOKUP($C48,'Elenco giocatori'!$B$2:$H$1308,3,FALSE),"")</f>
        <v>A.S. Active Bowling</v>
      </c>
      <c r="C48" s="63" t="s">
        <v>1797</v>
      </c>
      <c r="D48" s="62" t="str">
        <f>IF(C48&lt;&gt;"",VLOOKUP($C48,'Elenco giocatori'!$B$2:$H$1308,2,FALSE),"")</f>
        <v>BOLZONI LUCIANO</v>
      </c>
      <c r="E48" s="64" t="str">
        <f>IF(C48&lt;&gt;"",VLOOKUP($C48,'Elenco giocatori'!$B$2:$H$1308,4,FALSE),"")</f>
        <v>M/A</v>
      </c>
      <c r="F48" s="64">
        <f>IF(C48&lt;&gt;"",VLOOKUP($E48,'Elenco giocatori'!$J$2:$K$5,2,FALSE),"")</f>
        <v>0</v>
      </c>
      <c r="G48" s="64">
        <f>IF(C48&lt;&gt;"",VLOOKUP($C48,'Elenco giocatori'!$B$2:$H$1308,7,FALSE),"")</f>
        <v>0</v>
      </c>
      <c r="H48" s="65">
        <v>6</v>
      </c>
      <c r="I48" s="66">
        <v>1052</v>
      </c>
      <c r="J48" s="67">
        <f t="shared" si="1"/>
        <v>1052</v>
      </c>
      <c r="K48" s="65">
        <f>K47</f>
        <v>2185</v>
      </c>
      <c r="L48" s="210"/>
    </row>
    <row r="49" spans="1:12" ht="15" customHeight="1">
      <c r="A49" s="207">
        <v>22</v>
      </c>
      <c r="B49" s="56" t="str">
        <f>IF(C49&lt;&gt;"",VLOOKUP($C49,'Elenco giocatori'!$B$2:$H$1308,3,FALSE),"")</f>
        <v>A.S. Olympia</v>
      </c>
      <c r="C49" s="57" t="s">
        <v>1842</v>
      </c>
      <c r="D49" s="56" t="str">
        <f>IF(C49&lt;&gt;"",VLOOKUP($C49,'Elenco giocatori'!$B$2:$H$1308,2,FALSE),"")</f>
        <v>PALLESCHI DAVIDE</v>
      </c>
      <c r="E49" s="58" t="str">
        <f>IF(C49&lt;&gt;"",VLOOKUP($C49,'Elenco giocatori'!$B$2:$H$1308,4,FALSE),"")</f>
        <v>M/A</v>
      </c>
      <c r="F49" s="58">
        <f>IF(C49&lt;&gt;"",VLOOKUP($E49,'Elenco giocatori'!$J$2:$K$5,2,FALSE),"")</f>
        <v>0</v>
      </c>
      <c r="G49" s="58">
        <f>IF(C49&lt;&gt;"",VLOOKUP($C49,'Elenco giocatori'!$B$2:$H$1308,7,FALSE),"")</f>
        <v>0</v>
      </c>
      <c r="H49" s="59">
        <v>6</v>
      </c>
      <c r="I49" s="60">
        <v>1142</v>
      </c>
      <c r="J49" s="61">
        <f t="shared" si="1"/>
        <v>1142</v>
      </c>
      <c r="K49" s="59">
        <f>IF(C49&lt;&gt;"",J49+J50,"")</f>
        <v>2155</v>
      </c>
      <c r="L49" s="209">
        <f>IF(C49&lt;&gt;"",SUM(J49:J50),"")</f>
        <v>2155</v>
      </c>
    </row>
    <row r="50" spans="1:12" ht="15" customHeight="1">
      <c r="A50" s="208"/>
      <c r="B50" s="62" t="str">
        <f>IF(C50&lt;&gt;"",VLOOKUP($C50,'Elenco giocatori'!$B$2:$H$1308,3,FALSE),"")</f>
        <v>Barium</v>
      </c>
      <c r="C50" s="63" t="s">
        <v>2008</v>
      </c>
      <c r="D50" s="62" t="str">
        <f>IF(C50&lt;&gt;"",VLOOKUP($C50,'Elenco giocatori'!$B$2:$H$1308,2,FALSE),"")</f>
        <v>VICENTI GIUSEPPE</v>
      </c>
      <c r="E50" s="64" t="str">
        <f>IF(C50&lt;&gt;"",VLOOKUP($C50,'Elenco giocatori'!$B$2:$H$1308,4,FALSE),"")</f>
        <v>M/C</v>
      </c>
      <c r="F50" s="64">
        <f>IF(C50&lt;&gt;"",VLOOKUP($E50,'Elenco giocatori'!$J$2:$K$5,2,FALSE),"")</f>
        <v>10</v>
      </c>
      <c r="G50" s="64">
        <f>IF(C50&lt;&gt;"",VLOOKUP($C50,'Elenco giocatori'!$B$2:$H$1308,7,FALSE),"")</f>
        <v>0</v>
      </c>
      <c r="H50" s="65">
        <v>6</v>
      </c>
      <c r="I50" s="66">
        <v>953</v>
      </c>
      <c r="J50" s="67">
        <f t="shared" si="1"/>
        <v>1013</v>
      </c>
      <c r="K50" s="65">
        <f>K49</f>
        <v>2155</v>
      </c>
      <c r="L50" s="210"/>
    </row>
    <row r="51" spans="1:12" ht="15" customHeight="1">
      <c r="A51" s="207">
        <v>23</v>
      </c>
      <c r="B51" s="56" t="str">
        <f>IF(C51&lt;&gt;"",VLOOKUP($C51,'Elenco giocatori'!$B$2:$H$1308,3,FALSE),"")</f>
        <v>Mondial Bowling</v>
      </c>
      <c r="C51" s="57" t="s">
        <v>2155</v>
      </c>
      <c r="D51" s="56" t="str">
        <f>IF(C51&lt;&gt;"",VLOOKUP($C51,'Elenco giocatori'!$B$2:$H$1308,2,FALSE),"")</f>
        <v>SARAO GIORGIO</v>
      </c>
      <c r="E51" s="58" t="str">
        <f>IF(C51&lt;&gt;"",VLOOKUP($C51,'Elenco giocatori'!$B$2:$H$1308,4,FALSE),"")</f>
        <v>M/D</v>
      </c>
      <c r="F51" s="58">
        <f>IF(C51&lt;&gt;"",VLOOKUP($E51,'Elenco giocatori'!$J$2:$K$5,2,FALSE),"")</f>
        <v>15</v>
      </c>
      <c r="G51" s="58">
        <f>IF(C51&lt;&gt;"",VLOOKUP($C51,'Elenco giocatori'!$B$2:$H$1308,7,FALSE),"")</f>
        <v>0</v>
      </c>
      <c r="H51" s="59">
        <v>6</v>
      </c>
      <c r="I51" s="60">
        <v>1007</v>
      </c>
      <c r="J51" s="61">
        <f t="shared" si="1"/>
        <v>1097</v>
      </c>
      <c r="K51" s="59">
        <f>IF(C51&lt;&gt;"",J51+J52,"")</f>
        <v>2125</v>
      </c>
      <c r="L51" s="209">
        <f>IF(C51&lt;&gt;"",SUM(J51:J52),"")</f>
        <v>2125</v>
      </c>
    </row>
    <row r="52" spans="1:12" ht="15" customHeight="1">
      <c r="A52" s="208"/>
      <c r="B52" s="62" t="str">
        <f>IF(C52&lt;&gt;"",VLOOKUP($C52,'Elenco giocatori'!$B$2:$H$1308,3,FALSE),"")</f>
        <v>A.S. Le Prive'</v>
      </c>
      <c r="C52" s="63" t="s">
        <v>2128</v>
      </c>
      <c r="D52" s="62" t="str">
        <f>IF(C52&lt;&gt;"",VLOOKUP($C52,'Elenco giocatori'!$B$2:$H$1308,2,FALSE),"")</f>
        <v>FARINA SAVERIO</v>
      </c>
      <c r="E52" s="64" t="str">
        <f>IF(C52&lt;&gt;"",VLOOKUP($C52,'Elenco giocatori'!$B$2:$H$1308,4,FALSE),"")</f>
        <v>M/B</v>
      </c>
      <c r="F52" s="64">
        <f>IF(C52&lt;&gt;"",VLOOKUP($E52,'Elenco giocatori'!$J$2:$K$5,2,FALSE),"")</f>
        <v>5</v>
      </c>
      <c r="G52" s="64">
        <f>IF(C52&lt;&gt;"",VLOOKUP($C52,'Elenco giocatori'!$B$2:$H$1308,7,FALSE),"")</f>
        <v>0</v>
      </c>
      <c r="H52" s="65">
        <v>6</v>
      </c>
      <c r="I52" s="66">
        <v>998</v>
      </c>
      <c r="J52" s="67">
        <f t="shared" si="1"/>
        <v>1028</v>
      </c>
      <c r="K52" s="65">
        <f>K51</f>
        <v>2125</v>
      </c>
      <c r="L52" s="210"/>
    </row>
    <row r="53" spans="1:12" ht="15" customHeight="1">
      <c r="A53" s="207">
        <v>24</v>
      </c>
      <c r="B53" s="56" t="str">
        <f>IF(C53&lt;&gt;"",VLOOKUP($C53,'Elenco giocatori'!$B$2:$H$1308,3,FALSE),"")</f>
        <v>A.S. All Star Team</v>
      </c>
      <c r="C53" s="57" t="s">
        <v>2147</v>
      </c>
      <c r="D53" s="56" t="str">
        <f>IF(C53&lt;&gt;"",VLOOKUP($C53,'Elenco giocatori'!$B$2:$H$1308,2,FALSE),"")</f>
        <v>TELLESCHI RICCARDO</v>
      </c>
      <c r="E53" s="58" t="str">
        <f>IF(C53&lt;&gt;"",VLOOKUP($C53,'Elenco giocatori'!$B$2:$H$1308,4,FALSE),"")</f>
        <v>M/B</v>
      </c>
      <c r="F53" s="58">
        <f>IF(C53&lt;&gt;"",VLOOKUP($E53,'Elenco giocatori'!$J$2:$K$5,2,FALSE),"")</f>
        <v>5</v>
      </c>
      <c r="G53" s="58">
        <f>IF(C53&lt;&gt;"",VLOOKUP($C53,'Elenco giocatori'!$B$2:$H$1308,7,FALSE),"")</f>
        <v>0</v>
      </c>
      <c r="H53" s="59">
        <v>6</v>
      </c>
      <c r="I53" s="60">
        <v>1067</v>
      </c>
      <c r="J53" s="61">
        <f t="shared" si="1"/>
        <v>1097</v>
      </c>
      <c r="K53" s="59">
        <f>IF(C53&lt;&gt;"",J53+J54,"")</f>
        <v>2115</v>
      </c>
      <c r="L53" s="209">
        <f>IF(C53&lt;&gt;"",SUM(J53:J54),"")</f>
        <v>2115</v>
      </c>
    </row>
    <row r="54" spans="1:12" ht="15" customHeight="1">
      <c r="A54" s="208"/>
      <c r="B54" s="62" t="str">
        <f>IF(C54&lt;&gt;"",VLOOKUP($C54,'Elenco giocatori'!$B$2:$H$1308,3,FALSE),"")</f>
        <v>A.S. All Star Team</v>
      </c>
      <c r="C54" s="63" t="s">
        <v>1538</v>
      </c>
      <c r="D54" s="62" t="str">
        <f>IF(C54&lt;&gt;"",VLOOKUP($C54,'Elenco giocatori'!$B$2:$H$1308,2,FALSE),"")</f>
        <v>GIROLDINI ENNIO</v>
      </c>
      <c r="E54" s="64" t="str">
        <f>IF(C54&lt;&gt;"",VLOOKUP($C54,'Elenco giocatori'!$B$2:$H$1308,4,FALSE),"")</f>
        <v>M/B</v>
      </c>
      <c r="F54" s="64">
        <f>IF(C54&lt;&gt;"",VLOOKUP($E54,'Elenco giocatori'!$J$2:$K$5,2,FALSE),"")</f>
        <v>5</v>
      </c>
      <c r="G54" s="64">
        <f>IF(C54&lt;&gt;"",VLOOKUP($C54,'Elenco giocatori'!$B$2:$H$1308,7,FALSE),"")</f>
        <v>0</v>
      </c>
      <c r="H54" s="65">
        <v>6</v>
      </c>
      <c r="I54" s="66">
        <v>988</v>
      </c>
      <c r="J54" s="67">
        <f t="shared" si="1"/>
        <v>1018</v>
      </c>
      <c r="K54" s="65">
        <f>K53</f>
        <v>2115</v>
      </c>
      <c r="L54" s="210"/>
    </row>
    <row r="55" spans="1:12" ht="15" customHeight="1">
      <c r="A55" s="207">
        <v>25</v>
      </c>
      <c r="B55" s="56" t="str">
        <f>IF(C55&lt;&gt;"",VLOOKUP($C55,'Elenco giocatori'!$B$2:$H$1308,3,FALSE),"")</f>
        <v>Nuovo Mondo</v>
      </c>
      <c r="C55" s="57" t="s">
        <v>2282</v>
      </c>
      <c r="D55" s="56" t="str">
        <f>IF(C55&lt;&gt;"",VLOOKUP($C55,'Elenco giocatori'!$B$2:$H$1308,2,FALSE),"")</f>
        <v>SERVADIO DARIO</v>
      </c>
      <c r="E55" s="58" t="str">
        <f>IF(C55&lt;&gt;"",VLOOKUP($C55,'Elenco giocatori'!$B$2:$H$1308,4,FALSE),"")</f>
        <v>M/B</v>
      </c>
      <c r="F55" s="58">
        <f>IF(C55&lt;&gt;"",VLOOKUP($E55,'Elenco giocatori'!$J$2:$K$5,2,FALSE),"")</f>
        <v>5</v>
      </c>
      <c r="G55" s="58">
        <f>IF(C55&lt;&gt;"",VLOOKUP($C55,'Elenco giocatori'!$B$2:$H$1308,7,FALSE),"")</f>
        <v>0</v>
      </c>
      <c r="H55" s="59">
        <v>6</v>
      </c>
      <c r="I55" s="60">
        <v>928</v>
      </c>
      <c r="J55" s="61">
        <f t="shared" si="1"/>
        <v>958</v>
      </c>
      <c r="K55" s="59">
        <f>IF(C55&lt;&gt;"",J55+J56,"")</f>
        <v>2042</v>
      </c>
      <c r="L55" s="209">
        <f>IF(C55&lt;&gt;"",SUM(J55:J56),"")</f>
        <v>2042</v>
      </c>
    </row>
    <row r="56" spans="1:12" ht="15" customHeight="1">
      <c r="A56" s="208"/>
      <c r="B56" s="62" t="str">
        <f>IF(C56&lt;&gt;"",VLOOKUP($C56,'Elenco giocatori'!$B$2:$H$1308,3,FALSE),"")</f>
        <v>Nuovo Mondo</v>
      </c>
      <c r="C56" s="63" t="s">
        <v>2371</v>
      </c>
      <c r="D56" s="62" t="str">
        <f>IF(C56&lt;&gt;"",VLOOKUP($C56,'Elenco giocatori'!$B$2:$H$1308,2,FALSE),"")</f>
        <v>ZAPPATERRA ALDER</v>
      </c>
      <c r="E56" s="64" t="str">
        <f>IF(C56&lt;&gt;"",VLOOKUP($C56,'Elenco giocatori'!$B$2:$H$1308,4,FALSE),"")</f>
        <v>M/A</v>
      </c>
      <c r="F56" s="64">
        <f>IF(C56&lt;&gt;"",VLOOKUP($E56,'Elenco giocatori'!$J$2:$K$5,2,FALSE),"")</f>
        <v>0</v>
      </c>
      <c r="G56" s="64">
        <f>IF(C56&lt;&gt;"",VLOOKUP($C56,'Elenco giocatori'!$B$2:$H$1308,7,FALSE),"")</f>
        <v>1</v>
      </c>
      <c r="H56" s="65">
        <v>6</v>
      </c>
      <c r="I56" s="66">
        <v>1078</v>
      </c>
      <c r="J56" s="67">
        <f t="shared" si="1"/>
        <v>1084</v>
      </c>
      <c r="K56" s="65">
        <f>K55</f>
        <v>2042</v>
      </c>
      <c r="L56" s="210"/>
    </row>
  </sheetData>
  <sheetProtection/>
  <mergeCells count="57">
    <mergeCell ref="A53:A54"/>
    <mergeCell ref="L53:L54"/>
    <mergeCell ref="A55:A56"/>
    <mergeCell ref="L55:L56"/>
    <mergeCell ref="A47:A48"/>
    <mergeCell ref="L47:L48"/>
    <mergeCell ref="A49:A50"/>
    <mergeCell ref="L49:L50"/>
    <mergeCell ref="A51:A52"/>
    <mergeCell ref="L51:L52"/>
    <mergeCell ref="A41:A42"/>
    <mergeCell ref="L41:L42"/>
    <mergeCell ref="A43:A44"/>
    <mergeCell ref="L43:L44"/>
    <mergeCell ref="A45:A46"/>
    <mergeCell ref="L45:L46"/>
    <mergeCell ref="A35:A36"/>
    <mergeCell ref="L35:L36"/>
    <mergeCell ref="A37:A38"/>
    <mergeCell ref="L37:L38"/>
    <mergeCell ref="A39:A40"/>
    <mergeCell ref="L39:L40"/>
    <mergeCell ref="A29:A30"/>
    <mergeCell ref="L29:L30"/>
    <mergeCell ref="A31:A32"/>
    <mergeCell ref="L31:L32"/>
    <mergeCell ref="A33:A34"/>
    <mergeCell ref="L33:L34"/>
    <mergeCell ref="A1:H3"/>
    <mergeCell ref="J1:L1"/>
    <mergeCell ref="J2:L2"/>
    <mergeCell ref="J3:L3"/>
    <mergeCell ref="A4:H5"/>
    <mergeCell ref="J4:L4"/>
    <mergeCell ref="J5:L5"/>
    <mergeCell ref="A7:A8"/>
    <mergeCell ref="L7:L8"/>
    <mergeCell ref="A9:A10"/>
    <mergeCell ref="L9:L10"/>
    <mergeCell ref="A11:A12"/>
    <mergeCell ref="L11:L12"/>
    <mergeCell ref="A13:A14"/>
    <mergeCell ref="L13:L14"/>
    <mergeCell ref="A15:A16"/>
    <mergeCell ref="L15:L16"/>
    <mergeCell ref="A17:A18"/>
    <mergeCell ref="L17:L18"/>
    <mergeCell ref="A25:A26"/>
    <mergeCell ref="L25:L26"/>
    <mergeCell ref="A27:A28"/>
    <mergeCell ref="L27:L28"/>
    <mergeCell ref="A19:A20"/>
    <mergeCell ref="L19:L20"/>
    <mergeCell ref="A21:A22"/>
    <mergeCell ref="L21:L22"/>
    <mergeCell ref="A23:A24"/>
    <mergeCell ref="L23:L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1:L32"/>
  <sheetViews>
    <sheetView zoomScalePageLayoutView="0" workbookViewId="0" topLeftCell="A1">
      <selection activeCell="A1" sqref="A1:L32"/>
    </sheetView>
  </sheetViews>
  <sheetFormatPr defaultColWidth="9.140625" defaultRowHeight="15"/>
  <cols>
    <col min="1" max="1" width="5.57421875" style="0" bestFit="1" customWidth="1"/>
    <col min="2" max="2" width="20.57421875" style="0" bestFit="1" customWidth="1"/>
    <col min="4" max="4" width="21.7109375" style="0" bestFit="1" customWidth="1"/>
    <col min="5" max="5" width="4.7109375" style="0" bestFit="1" customWidth="1"/>
    <col min="6" max="6" width="4.28125" style="0" bestFit="1" customWidth="1"/>
    <col min="7" max="7" width="6.7109375" style="0" bestFit="1" customWidth="1"/>
    <col min="8" max="8" width="5.57421875" style="0" bestFit="1" customWidth="1"/>
  </cols>
  <sheetData>
    <row r="1" spans="1:12" ht="16.5" thickBot="1">
      <c r="A1" s="198" t="s">
        <v>2764</v>
      </c>
      <c r="B1" s="198"/>
      <c r="C1" s="198"/>
      <c r="D1" s="198"/>
      <c r="E1" s="198"/>
      <c r="F1" s="198"/>
      <c r="G1" s="198"/>
      <c r="H1" s="199"/>
      <c r="I1" s="48" t="s">
        <v>2765</v>
      </c>
      <c r="J1" s="200" t="s">
        <v>2783</v>
      </c>
      <c r="K1" s="200"/>
      <c r="L1" s="200"/>
    </row>
    <row r="2" spans="1:12" ht="16.5" thickBot="1">
      <c r="A2" s="198"/>
      <c r="B2" s="198"/>
      <c r="C2" s="198"/>
      <c r="D2" s="198"/>
      <c r="E2" s="198"/>
      <c r="F2" s="198"/>
      <c r="G2" s="198"/>
      <c r="H2" s="199"/>
      <c r="I2" s="48" t="s">
        <v>2767</v>
      </c>
      <c r="J2" s="201">
        <v>41579</v>
      </c>
      <c r="K2" s="201"/>
      <c r="L2" s="201"/>
    </row>
    <row r="3" spans="1:12" ht="16.5" thickBot="1">
      <c r="A3" s="198"/>
      <c r="B3" s="198"/>
      <c r="C3" s="198"/>
      <c r="D3" s="198"/>
      <c r="E3" s="198"/>
      <c r="F3" s="198"/>
      <c r="G3" s="198"/>
      <c r="H3" s="199"/>
      <c r="I3" s="48" t="s">
        <v>2768</v>
      </c>
      <c r="J3" s="201">
        <v>41581</v>
      </c>
      <c r="K3" s="201"/>
      <c r="L3" s="201"/>
    </row>
    <row r="4" spans="1:12" ht="16.5" thickBot="1">
      <c r="A4" s="202" t="s">
        <v>2813</v>
      </c>
      <c r="B4" s="202"/>
      <c r="C4" s="202"/>
      <c r="D4" s="202"/>
      <c r="E4" s="202"/>
      <c r="F4" s="202"/>
      <c r="G4" s="202"/>
      <c r="H4" s="203"/>
      <c r="I4" s="48" t="s">
        <v>2769</v>
      </c>
      <c r="J4" s="200" t="s">
        <v>2814</v>
      </c>
      <c r="K4" s="200"/>
      <c r="L4" s="200"/>
    </row>
    <row r="5" spans="1:12" ht="16.5" thickBot="1">
      <c r="A5" s="204"/>
      <c r="B5" s="204"/>
      <c r="C5" s="204"/>
      <c r="D5" s="204"/>
      <c r="E5" s="204"/>
      <c r="F5" s="204"/>
      <c r="G5" s="204"/>
      <c r="H5" s="205"/>
      <c r="I5" s="48" t="s">
        <v>2770</v>
      </c>
      <c r="J5" s="206" t="s">
        <v>2771</v>
      </c>
      <c r="K5" s="206"/>
      <c r="L5" s="206"/>
    </row>
    <row r="6" spans="1:12" ht="22.5">
      <c r="A6" s="49" t="s">
        <v>2772</v>
      </c>
      <c r="B6" s="50" t="s">
        <v>2773</v>
      </c>
      <c r="C6" s="50" t="s">
        <v>2774</v>
      </c>
      <c r="D6" s="50" t="s">
        <v>2775</v>
      </c>
      <c r="E6" s="51" t="s">
        <v>2776</v>
      </c>
      <c r="F6" s="51" t="s">
        <v>2777</v>
      </c>
      <c r="G6" s="52" t="s">
        <v>2784</v>
      </c>
      <c r="H6" s="53" t="s">
        <v>2778</v>
      </c>
      <c r="I6" s="54" t="s">
        <v>2779</v>
      </c>
      <c r="J6" s="54" t="s">
        <v>2780</v>
      </c>
      <c r="K6" s="54"/>
      <c r="L6" s="55" t="s">
        <v>2785</v>
      </c>
    </row>
    <row r="7" spans="1:12" ht="15">
      <c r="A7" s="207">
        <v>1</v>
      </c>
      <c r="B7" s="56" t="str">
        <f>IF(C7&lt;&gt;"",VLOOKUP($C7,'Elenco giocatori'!$B$2:$H$1308,3,FALSE),"")</f>
        <v>Ronta Blues</v>
      </c>
      <c r="C7" s="57" t="s">
        <v>2801</v>
      </c>
      <c r="D7" s="56" t="str">
        <f>IF(C7&lt;&gt;"",VLOOKUP($C7,'Elenco giocatori'!$B$2:$H$1308,2,FALSE),"")</f>
        <v>DEL VECCHIO SANTE</v>
      </c>
      <c r="E7" s="58" t="str">
        <f>IF(C7&lt;&gt;"",VLOOKUP($C7,'Elenco giocatori'!$B$2:$H$1308,4,FALSE),"")</f>
        <v>M/B</v>
      </c>
      <c r="F7" s="58">
        <f>IF(C7&lt;&gt;"",VLOOKUP($E7,'Elenco giocatori'!$J$2:$K$5,2,FALSE),"")</f>
        <v>5</v>
      </c>
      <c r="G7" s="58">
        <f>IF(C7&lt;&gt;"",VLOOKUP($C7,'Elenco giocatori'!$B$2:$H$1308,7,FALSE),"")</f>
        <v>2</v>
      </c>
      <c r="H7" s="59">
        <v>6</v>
      </c>
      <c r="I7" s="60">
        <v>1238</v>
      </c>
      <c r="J7" s="61">
        <f aca="true" t="shared" si="0" ref="J7:J32">IF(C7&lt;&gt;"",I7+(F7+G7)*H7,"")</f>
        <v>1280</v>
      </c>
      <c r="K7" s="59">
        <f>IF(C7&lt;&gt;"",J7+J8,"")</f>
        <v>2588</v>
      </c>
      <c r="L7" s="209">
        <f>IF(C7&lt;&gt;"",SUM(J7:J8),"")</f>
        <v>2588</v>
      </c>
    </row>
    <row r="8" spans="1:12" ht="15">
      <c r="A8" s="208"/>
      <c r="B8" s="62" t="str">
        <f>IF(C8&lt;&gt;"",VLOOKUP($C8,'Elenco giocatori'!$B$2:$H$1308,3,FALSE),"")</f>
        <v>A.S. 2001</v>
      </c>
      <c r="C8" s="63" t="s">
        <v>2499</v>
      </c>
      <c r="D8" s="62" t="str">
        <f>IF(C8&lt;&gt;"",VLOOKUP($C8,'Elenco giocatori'!$B$2:$H$1308,2,FALSE),"")</f>
        <v>RESCAZZI VITTORE</v>
      </c>
      <c r="E8" s="64" t="str">
        <f>IF(C8&lt;&gt;"",VLOOKUP($C8,'Elenco giocatori'!$B$2:$H$1308,4,FALSE),"")</f>
        <v>M/A</v>
      </c>
      <c r="F8" s="64">
        <f>IF(C8&lt;&gt;"",VLOOKUP($E8,'Elenco giocatori'!$J$2:$K$5,2,FALSE),"")</f>
        <v>0</v>
      </c>
      <c r="G8" s="64">
        <f>IF(C8&lt;&gt;"",VLOOKUP($C8,'Elenco giocatori'!$B$2:$H$1308,7,FALSE),"")</f>
        <v>1</v>
      </c>
      <c r="H8" s="65">
        <v>6</v>
      </c>
      <c r="I8" s="66">
        <v>1302</v>
      </c>
      <c r="J8" s="67">
        <f t="shared" si="0"/>
        <v>1308</v>
      </c>
      <c r="K8" s="65">
        <f>K7</f>
        <v>2588</v>
      </c>
      <c r="L8" s="210"/>
    </row>
    <row r="9" spans="1:12" ht="15">
      <c r="A9" s="207">
        <v>2</v>
      </c>
      <c r="B9" s="56" t="str">
        <f>IF(C9&lt;&gt;"",VLOOKUP($C9,'Elenco giocatori'!$B$2:$H$1308,3,FALSE),"")</f>
        <v>Strikelanders</v>
      </c>
      <c r="C9" s="57" t="s">
        <v>2625</v>
      </c>
      <c r="D9" s="56" t="str">
        <f>IF(C9&lt;&gt;"",VLOOKUP($C9,'Elenco giocatori'!$B$2:$H$1308,2,FALSE),"")</f>
        <v>SCAIOLI ADRIANO</v>
      </c>
      <c r="E9" s="58" t="str">
        <f>IF(C9&lt;&gt;"",VLOOKUP($C9,'Elenco giocatori'!$B$2:$H$1308,4,FALSE),"")</f>
        <v>M/C</v>
      </c>
      <c r="F9" s="58">
        <f>IF(C9&lt;&gt;"",VLOOKUP($E9,'Elenco giocatori'!$J$2:$K$5,2,FALSE),"")</f>
        <v>10</v>
      </c>
      <c r="G9" s="58">
        <f>IF(C9&lt;&gt;"",VLOOKUP($C9,'Elenco giocatori'!$B$2:$H$1308,7,FALSE),"")</f>
        <v>14</v>
      </c>
      <c r="H9" s="59">
        <v>6</v>
      </c>
      <c r="I9" s="60">
        <v>1014</v>
      </c>
      <c r="J9" s="61">
        <f t="shared" si="0"/>
        <v>1158</v>
      </c>
      <c r="K9" s="59">
        <f>IF(C9&lt;&gt;"",J9+J10,"")</f>
        <v>2466</v>
      </c>
      <c r="L9" s="209">
        <f>IF(C9&lt;&gt;"",SUM(J9:J10),"")</f>
        <v>2466</v>
      </c>
    </row>
    <row r="10" spans="1:12" ht="15">
      <c r="A10" s="208"/>
      <c r="B10" s="62" t="str">
        <f>IF(C10&lt;&gt;"",VLOOKUP($C10,'Elenco giocatori'!$B$2:$H$1308,3,FALSE),"")</f>
        <v>Strikelanders</v>
      </c>
      <c r="C10" s="63" t="s">
        <v>2381</v>
      </c>
      <c r="D10" s="62" t="str">
        <f>IF(C10&lt;&gt;"",VLOOKUP($C10,'Elenco giocatori'!$B$2:$H$1308,2,FALSE),"")</f>
        <v>NANNI AURELIANO</v>
      </c>
      <c r="E10" s="64" t="str">
        <f>IF(C10&lt;&gt;"",VLOOKUP($C10,'Elenco giocatori'!$B$2:$H$1308,4,FALSE),"")</f>
        <v>M/C</v>
      </c>
      <c r="F10" s="64">
        <f>IF(C10&lt;&gt;"",VLOOKUP($E10,'Elenco giocatori'!$J$2:$K$5,2,FALSE),"")</f>
        <v>10</v>
      </c>
      <c r="G10" s="64">
        <f>IF(C10&lt;&gt;"",VLOOKUP($C10,'Elenco giocatori'!$B$2:$H$1308,7,FALSE),"")</f>
        <v>8</v>
      </c>
      <c r="H10" s="65">
        <v>6</v>
      </c>
      <c r="I10" s="66">
        <v>1200</v>
      </c>
      <c r="J10" s="67">
        <f t="shared" si="0"/>
        <v>1308</v>
      </c>
      <c r="K10" s="65">
        <f>K9</f>
        <v>2466</v>
      </c>
      <c r="L10" s="210"/>
    </row>
    <row r="11" spans="1:12" ht="15">
      <c r="A11" s="207">
        <v>3</v>
      </c>
      <c r="B11" s="56" t="str">
        <f>IF(C11&lt;&gt;"",VLOOKUP($C11,'Elenco giocatori'!$B$2:$H$1308,3,FALSE),"")</f>
        <v>Mandrake</v>
      </c>
      <c r="C11" s="57" t="s">
        <v>2361</v>
      </c>
      <c r="D11" s="56" t="str">
        <f>IF(C11&lt;&gt;"",VLOOKUP($C11,'Elenco giocatori'!$B$2:$H$1308,2,FALSE),"")</f>
        <v>DI DONFRANCESCO DANTE</v>
      </c>
      <c r="E11" s="58" t="str">
        <f>IF(C11&lt;&gt;"",VLOOKUP($C11,'Elenco giocatori'!$B$2:$H$1308,4,FALSE),"")</f>
        <v>M/A</v>
      </c>
      <c r="F11" s="58">
        <f>IF(C11&lt;&gt;"",VLOOKUP($E11,'Elenco giocatori'!$J$2:$K$5,2,FALSE),"")</f>
        <v>0</v>
      </c>
      <c r="G11" s="58">
        <f>IF(C11&lt;&gt;"",VLOOKUP($C11,'Elenco giocatori'!$B$2:$H$1308,7,FALSE),"")</f>
        <v>0</v>
      </c>
      <c r="H11" s="59">
        <v>6</v>
      </c>
      <c r="I11" s="60">
        <v>1128</v>
      </c>
      <c r="J11" s="61">
        <f t="shared" si="0"/>
        <v>1128</v>
      </c>
      <c r="K11" s="59">
        <f>IF(C11&lt;&gt;"",J11+J12,"")</f>
        <v>2465</v>
      </c>
      <c r="L11" s="209">
        <f>IF(C11&lt;&gt;"",SUM(J11:J12),"")</f>
        <v>2465</v>
      </c>
    </row>
    <row r="12" spans="1:12" ht="15">
      <c r="A12" s="208"/>
      <c r="B12" s="62" t="str">
        <f>IF(C12&lt;&gt;"",VLOOKUP($C12,'Elenco giocatori'!$B$2:$H$1308,3,FALSE),"")</f>
        <v>Galeone</v>
      </c>
      <c r="C12" s="63" t="s">
        <v>2581</v>
      </c>
      <c r="D12" s="62" t="str">
        <f>IF(C12&lt;&gt;"",VLOOKUP($C12,'Elenco giocatori'!$B$2:$H$1308,2,FALSE),"")</f>
        <v>MASETTI LORIS</v>
      </c>
      <c r="E12" s="64" t="str">
        <f>IF(C12&lt;&gt;"",VLOOKUP($C12,'Elenco giocatori'!$B$2:$H$1308,4,FALSE),"")</f>
        <v>M/A</v>
      </c>
      <c r="F12" s="64">
        <f>IF(C12&lt;&gt;"",VLOOKUP($E12,'Elenco giocatori'!$J$2:$K$5,2,FALSE),"")</f>
        <v>0</v>
      </c>
      <c r="G12" s="64">
        <f>IF(C12&lt;&gt;"",VLOOKUP($C12,'Elenco giocatori'!$B$2:$H$1308,7,FALSE),"")</f>
        <v>2</v>
      </c>
      <c r="H12" s="65">
        <v>6</v>
      </c>
      <c r="I12" s="66">
        <v>1325</v>
      </c>
      <c r="J12" s="67">
        <f t="shared" si="0"/>
        <v>1337</v>
      </c>
      <c r="K12" s="65">
        <f>K11</f>
        <v>2465</v>
      </c>
      <c r="L12" s="210"/>
    </row>
    <row r="13" spans="1:12" ht="15">
      <c r="A13" s="207">
        <v>4</v>
      </c>
      <c r="B13" s="56" t="str">
        <f>IF(C13&lt;&gt;"",VLOOKUP($C13,'Elenco giocatori'!$B$2:$H$1308,3,FALSE),"")</f>
        <v>Strikelanders</v>
      </c>
      <c r="C13" s="57" t="s">
        <v>2603</v>
      </c>
      <c r="D13" s="56" t="str">
        <f>IF(C13&lt;&gt;"",VLOOKUP($C13,'Elenco giocatori'!$B$2:$H$1308,2,FALSE),"")</f>
        <v>STRAZZELLA ROCCO</v>
      </c>
      <c r="E13" s="58" t="str">
        <f>IF(C13&lt;&gt;"",VLOOKUP($C13,'Elenco giocatori'!$B$2:$H$1308,4,FALSE),"")</f>
        <v>M/D</v>
      </c>
      <c r="F13" s="58">
        <f>IF(C13&lt;&gt;"",VLOOKUP($E13,'Elenco giocatori'!$J$2:$K$5,2,FALSE),"")</f>
        <v>15</v>
      </c>
      <c r="G13" s="58">
        <f>IF(C13&lt;&gt;"",VLOOKUP($C13,'Elenco giocatori'!$B$2:$H$1308,7,FALSE),"")</f>
        <v>0</v>
      </c>
      <c r="H13" s="59">
        <v>6</v>
      </c>
      <c r="I13" s="60">
        <v>1093</v>
      </c>
      <c r="J13" s="61">
        <f t="shared" si="0"/>
        <v>1183</v>
      </c>
      <c r="K13" s="59">
        <f>IF(C13&lt;&gt;"",J13+J14,"")</f>
        <v>2459</v>
      </c>
      <c r="L13" s="209">
        <f>IF(C13&lt;&gt;"",SUM(J13:J14),"")</f>
        <v>2459</v>
      </c>
    </row>
    <row r="14" spans="1:12" ht="15">
      <c r="A14" s="208"/>
      <c r="B14" s="62" t="str">
        <f>IF(C14&lt;&gt;"",VLOOKUP($C14,'Elenco giocatori'!$B$2:$H$1308,3,FALSE),"")</f>
        <v>Strikelanders</v>
      </c>
      <c r="C14" s="63" t="s">
        <v>2495</v>
      </c>
      <c r="D14" s="62" t="str">
        <f>IF(C14&lt;&gt;"",VLOOKUP($C14,'Elenco giocatori'!$B$2:$H$1308,2,FALSE),"")</f>
        <v>SCOTTI LIVIO</v>
      </c>
      <c r="E14" s="64" t="str">
        <f>IF(C14&lt;&gt;"",VLOOKUP($C14,'Elenco giocatori'!$B$2:$H$1308,4,FALSE),"")</f>
        <v>M/D</v>
      </c>
      <c r="F14" s="64">
        <f>IF(C14&lt;&gt;"",VLOOKUP($E14,'Elenco giocatori'!$J$2:$K$5,2,FALSE),"")</f>
        <v>15</v>
      </c>
      <c r="G14" s="64">
        <f>IF(C14&lt;&gt;"",VLOOKUP($C14,'Elenco giocatori'!$B$2:$H$1308,7,FALSE),"")</f>
        <v>8</v>
      </c>
      <c r="H14" s="65">
        <v>6</v>
      </c>
      <c r="I14" s="66">
        <v>1138</v>
      </c>
      <c r="J14" s="67">
        <f t="shared" si="0"/>
        <v>1276</v>
      </c>
      <c r="K14" s="65">
        <f>K13</f>
        <v>2459</v>
      </c>
      <c r="L14" s="210"/>
    </row>
    <row r="15" spans="1:12" ht="15" customHeight="1">
      <c r="A15" s="207">
        <v>5</v>
      </c>
      <c r="B15" s="56" t="str">
        <f>IF(C15&lt;&gt;"",VLOOKUP($C15,'Elenco giocatori'!$B$2:$H$1308,3,FALSE),"")</f>
        <v>Galeone</v>
      </c>
      <c r="C15" s="57" t="s">
        <v>2353</v>
      </c>
      <c r="D15" s="56" t="str">
        <f>IF(C15&lt;&gt;"",VLOOKUP($C15,'Elenco giocatori'!$B$2:$H$1308,2,FALSE),"")</f>
        <v>GUZZINATI BENITO</v>
      </c>
      <c r="E15" s="58" t="str">
        <f>IF(C15&lt;&gt;"",VLOOKUP($C15,'Elenco giocatori'!$B$2:$H$1308,4,FALSE),"")</f>
        <v>M/C</v>
      </c>
      <c r="F15" s="58">
        <f>IF(C15&lt;&gt;"",VLOOKUP($E15,'Elenco giocatori'!$J$2:$K$5,2,FALSE),"")</f>
        <v>10</v>
      </c>
      <c r="G15" s="58">
        <f>IF(C15&lt;&gt;"",VLOOKUP($C15,'Elenco giocatori'!$B$2:$H$1308,7,FALSE),"")</f>
        <v>9</v>
      </c>
      <c r="H15" s="59">
        <v>6</v>
      </c>
      <c r="I15" s="60">
        <v>1080</v>
      </c>
      <c r="J15" s="61">
        <f t="shared" si="0"/>
        <v>1194</v>
      </c>
      <c r="K15" s="59">
        <f>IF(C15&lt;&gt;"",J15+J16,"")</f>
        <v>2436</v>
      </c>
      <c r="L15" s="209">
        <f>IF(C15&lt;&gt;"",SUM(J15:J16),"")</f>
        <v>2436</v>
      </c>
    </row>
    <row r="16" spans="1:12" ht="15" customHeight="1">
      <c r="A16" s="208"/>
      <c r="B16" s="62" t="str">
        <f>IF(C16&lt;&gt;"",VLOOKUP($C16,'Elenco giocatori'!$B$2:$H$1308,3,FALSE),"")</f>
        <v>Galeone</v>
      </c>
      <c r="C16" s="63" t="s">
        <v>2357</v>
      </c>
      <c r="D16" s="62" t="str">
        <f>IF(C16&lt;&gt;"",VLOOKUP($C16,'Elenco giocatori'!$B$2:$H$1308,2,FALSE),"")</f>
        <v>MANDRIOLI CARLO</v>
      </c>
      <c r="E16" s="64" t="str">
        <f>IF(C16&lt;&gt;"",VLOOKUP($C16,'Elenco giocatori'!$B$2:$H$1308,4,FALSE),"")</f>
        <v>M/A</v>
      </c>
      <c r="F16" s="64">
        <f>IF(C16&lt;&gt;"",VLOOKUP($E16,'Elenco giocatori'!$J$2:$K$5,2,FALSE),"")</f>
        <v>0</v>
      </c>
      <c r="G16" s="64">
        <f>IF(C16&lt;&gt;"",VLOOKUP($C16,'Elenco giocatori'!$B$2:$H$1308,7,FALSE),"")</f>
        <v>1</v>
      </c>
      <c r="H16" s="65">
        <v>6</v>
      </c>
      <c r="I16" s="66">
        <v>1236</v>
      </c>
      <c r="J16" s="67">
        <f t="shared" si="0"/>
        <v>1242</v>
      </c>
      <c r="K16" s="65">
        <f>K15</f>
        <v>2436</v>
      </c>
      <c r="L16" s="210"/>
    </row>
    <row r="17" spans="1:12" ht="15" customHeight="1">
      <c r="A17" s="207">
        <v>6</v>
      </c>
      <c r="B17" s="56" t="str">
        <f>IF(C17&lt;&gt;"",VLOOKUP($C17,'Elenco giocatori'!$B$2:$H$1308,3,FALSE),"")</f>
        <v>Strikelanders</v>
      </c>
      <c r="C17" s="57" t="s">
        <v>2493</v>
      </c>
      <c r="D17" s="56" t="str">
        <f>IF(C17&lt;&gt;"",VLOOKUP($C17,'Elenco giocatori'!$B$2:$H$1308,2,FALSE),"")</f>
        <v>BUSCIANTELLA RICCI CARLO</v>
      </c>
      <c r="E17" s="58" t="str">
        <f>IF(C17&lt;&gt;"",VLOOKUP($C17,'Elenco giocatori'!$B$2:$H$1308,4,FALSE),"")</f>
        <v>M/C</v>
      </c>
      <c r="F17" s="58">
        <f>IF(C17&lt;&gt;"",VLOOKUP($E17,'Elenco giocatori'!$J$2:$K$5,2,FALSE),"")</f>
        <v>10</v>
      </c>
      <c r="G17" s="58">
        <f>IF(C17&lt;&gt;"",VLOOKUP($C17,'Elenco giocatori'!$B$2:$H$1308,7,FALSE),"")</f>
        <v>11</v>
      </c>
      <c r="H17" s="59">
        <v>6</v>
      </c>
      <c r="I17" s="60">
        <v>1112</v>
      </c>
      <c r="J17" s="61">
        <f t="shared" si="0"/>
        <v>1238</v>
      </c>
      <c r="K17" s="59">
        <f>IF(C17&lt;&gt;"",J17+J18,"")</f>
        <v>2417</v>
      </c>
      <c r="L17" s="209">
        <f>IF(C17&lt;&gt;"",SUM(J17:J18),"")</f>
        <v>2417</v>
      </c>
    </row>
    <row r="18" spans="1:12" ht="15" customHeight="1">
      <c r="A18" s="208"/>
      <c r="B18" s="62" t="str">
        <f>IF(C18&lt;&gt;"",VLOOKUP($C18,'Elenco giocatori'!$B$2:$H$1308,3,FALSE),"")</f>
        <v>Strikelanders</v>
      </c>
      <c r="C18" s="63" t="s">
        <v>2377</v>
      </c>
      <c r="D18" s="62" t="str">
        <f>IF(C18&lt;&gt;"",VLOOKUP($C18,'Elenco giocatori'!$B$2:$H$1308,2,FALSE),"")</f>
        <v>BRIGANTI AURELIO</v>
      </c>
      <c r="E18" s="64" t="str">
        <f>IF(C18&lt;&gt;"",VLOOKUP($C18,'Elenco giocatori'!$B$2:$H$1308,4,FALSE),"")</f>
        <v>M/B</v>
      </c>
      <c r="F18" s="64">
        <f>IF(C18&lt;&gt;"",VLOOKUP($E18,'Elenco giocatori'!$J$2:$K$5,2,FALSE),"")</f>
        <v>5</v>
      </c>
      <c r="G18" s="64">
        <f>IF(C18&lt;&gt;"",VLOOKUP($C18,'Elenco giocatori'!$B$2:$H$1308,7,FALSE),"")</f>
        <v>7</v>
      </c>
      <c r="H18" s="65">
        <v>6</v>
      </c>
      <c r="I18" s="66">
        <v>1107</v>
      </c>
      <c r="J18" s="67">
        <f t="shared" si="0"/>
        <v>1179</v>
      </c>
      <c r="K18" s="65">
        <f>K17</f>
        <v>2417</v>
      </c>
      <c r="L18" s="210"/>
    </row>
    <row r="19" spans="1:12" ht="15" customHeight="1">
      <c r="A19" s="207">
        <v>7</v>
      </c>
      <c r="B19" s="56" t="str">
        <f>IF(C19&lt;&gt;"",VLOOKUP($C19,'Elenco giocatori'!$B$2:$H$1308,3,FALSE),"")</f>
        <v>Linea Blu</v>
      </c>
      <c r="C19" s="57" t="s">
        <v>2531</v>
      </c>
      <c r="D19" s="56" t="str">
        <f>IF(C19&lt;&gt;"",VLOOKUP($C19,'Elenco giocatori'!$B$2:$H$1308,2,FALSE),"")</f>
        <v>SERRANI UMBERTO</v>
      </c>
      <c r="E19" s="58" t="str">
        <f>IF(C19&lt;&gt;"",VLOOKUP($C19,'Elenco giocatori'!$B$2:$H$1308,4,FALSE),"")</f>
        <v>M/D</v>
      </c>
      <c r="F19" s="58">
        <f>IF(C19&lt;&gt;"",VLOOKUP($E19,'Elenco giocatori'!$J$2:$K$5,2,FALSE),"")</f>
        <v>15</v>
      </c>
      <c r="G19" s="58">
        <f>IF(C19&lt;&gt;"",VLOOKUP($C19,'Elenco giocatori'!$B$2:$H$1308,7,FALSE),"")</f>
        <v>8</v>
      </c>
      <c r="H19" s="59">
        <v>6</v>
      </c>
      <c r="I19" s="60">
        <v>981</v>
      </c>
      <c r="J19" s="61">
        <f t="shared" si="0"/>
        <v>1119</v>
      </c>
      <c r="K19" s="59">
        <f>IF(C19&lt;&gt;"",J19+J20,"")</f>
        <v>2344</v>
      </c>
      <c r="L19" s="209">
        <f>IF(C19&lt;&gt;"",SUM(J19:J20),"")</f>
        <v>2344</v>
      </c>
    </row>
    <row r="20" spans="1:12" ht="15" customHeight="1">
      <c r="A20" s="208"/>
      <c r="B20" s="62" t="str">
        <f>IF(C20&lt;&gt;"",VLOOKUP($C20,'Elenco giocatori'!$B$2:$H$1308,3,FALSE),"")</f>
        <v>Linea Blu</v>
      </c>
      <c r="C20" s="63" t="s">
        <v>2425</v>
      </c>
      <c r="D20" s="62" t="str">
        <f>IF(C20&lt;&gt;"",VLOOKUP($C20,'Elenco giocatori'!$B$2:$H$1308,2,FALSE),"")</f>
        <v>BATTAGLIA LUIGI</v>
      </c>
      <c r="E20" s="64" t="str">
        <f>IF(C20&lt;&gt;"",VLOOKUP($C20,'Elenco giocatori'!$B$2:$H$1308,4,FALSE),"")</f>
        <v>M/C</v>
      </c>
      <c r="F20" s="64">
        <f>IF(C20&lt;&gt;"",VLOOKUP($E20,'Elenco giocatori'!$J$2:$K$5,2,FALSE),"")</f>
        <v>10</v>
      </c>
      <c r="G20" s="64">
        <f>IF(C20&lt;&gt;"",VLOOKUP($C20,'Elenco giocatori'!$B$2:$H$1308,7,FALSE),"")</f>
        <v>1</v>
      </c>
      <c r="H20" s="65">
        <v>6</v>
      </c>
      <c r="I20" s="66">
        <v>1159</v>
      </c>
      <c r="J20" s="67">
        <f t="shared" si="0"/>
        <v>1225</v>
      </c>
      <c r="K20" s="65">
        <f>K19</f>
        <v>2344</v>
      </c>
      <c r="L20" s="210"/>
    </row>
    <row r="21" spans="1:12" ht="15" customHeight="1">
      <c r="A21" s="207">
        <v>8</v>
      </c>
      <c r="B21" s="56" t="str">
        <f>IF(C21&lt;&gt;"",VLOOKUP($C21,'Elenco giocatori'!$B$2:$H$1308,3,FALSE),"")</f>
        <v>Banda Del Buco B.C.</v>
      </c>
      <c r="C21" s="57" t="s">
        <v>2405</v>
      </c>
      <c r="D21" s="56" t="str">
        <f>IF(C21&lt;&gt;"",VLOOKUP($C21,'Elenco giocatori'!$B$2:$H$1308,2,FALSE),"")</f>
        <v>DIOTALLEVI ALFREDO</v>
      </c>
      <c r="E21" s="58" t="str">
        <f>IF(C21&lt;&gt;"",VLOOKUP($C21,'Elenco giocatori'!$B$2:$H$1308,4,FALSE),"")</f>
        <v>M/B</v>
      </c>
      <c r="F21" s="58">
        <f>IF(C21&lt;&gt;"",VLOOKUP($E21,'Elenco giocatori'!$J$2:$K$5,2,FALSE),"")</f>
        <v>5</v>
      </c>
      <c r="G21" s="58">
        <f>IF(C21&lt;&gt;"",VLOOKUP($C21,'Elenco giocatori'!$B$2:$H$1308,7,FALSE),"")</f>
        <v>4</v>
      </c>
      <c r="H21" s="59">
        <v>6</v>
      </c>
      <c r="I21" s="60">
        <v>1121</v>
      </c>
      <c r="J21" s="61">
        <f t="shared" si="0"/>
        <v>1175</v>
      </c>
      <c r="K21" s="59">
        <f>IF(C21&lt;&gt;"",J21+J22,"")</f>
        <v>2322</v>
      </c>
      <c r="L21" s="209">
        <f>IF(C21&lt;&gt;"",SUM(J21:J22),"")</f>
        <v>2322</v>
      </c>
    </row>
    <row r="22" spans="1:12" ht="15" customHeight="1">
      <c r="A22" s="208"/>
      <c r="B22" s="62" t="str">
        <f>IF(C22&lt;&gt;"",VLOOKUP($C22,'Elenco giocatori'!$B$2:$H$1308,3,FALSE),"")</f>
        <v>Mondial Bowling</v>
      </c>
      <c r="C22" s="63" t="s">
        <v>2587</v>
      </c>
      <c r="D22" s="62" t="str">
        <f>IF(C22&lt;&gt;"",VLOOKUP($C22,'Elenco giocatori'!$B$2:$H$1308,2,FALSE),"")</f>
        <v>FIPALDINI PAOLO</v>
      </c>
      <c r="E22" s="64" t="str">
        <f>IF(C22&lt;&gt;"",VLOOKUP($C22,'Elenco giocatori'!$B$2:$H$1308,4,FALSE),"")</f>
        <v>M/D</v>
      </c>
      <c r="F22" s="64">
        <f>IF(C22&lt;&gt;"",VLOOKUP($E22,'Elenco giocatori'!$J$2:$K$5,2,FALSE),"")</f>
        <v>15</v>
      </c>
      <c r="G22" s="64">
        <f>IF(C22&lt;&gt;"",VLOOKUP($C22,'Elenco giocatori'!$B$2:$H$1308,7,FALSE),"")</f>
        <v>10</v>
      </c>
      <c r="H22" s="65">
        <v>6</v>
      </c>
      <c r="I22" s="66">
        <v>997</v>
      </c>
      <c r="J22" s="67">
        <f t="shared" si="0"/>
        <v>1147</v>
      </c>
      <c r="K22" s="65">
        <f>K21</f>
        <v>2322</v>
      </c>
      <c r="L22" s="210"/>
    </row>
    <row r="23" spans="1:12" ht="15" customHeight="1">
      <c r="A23" s="207">
        <v>9</v>
      </c>
      <c r="B23" s="56" t="str">
        <f>IF(C23&lt;&gt;"",VLOOKUP($C23,'Elenco giocatori'!$B$2:$H$1308,3,FALSE),"")</f>
        <v>A.S. 2001</v>
      </c>
      <c r="C23" s="57" t="s">
        <v>2712</v>
      </c>
      <c r="D23" s="56" t="str">
        <f>IF(C23&lt;&gt;"",VLOOKUP($C23,'Elenco giocatori'!$B$2:$H$1308,2,FALSE),"")</f>
        <v>GULINELLI SERGIO</v>
      </c>
      <c r="E23" s="58" t="str">
        <f>IF(C23&lt;&gt;"",VLOOKUP($C23,'Elenco giocatori'!$B$2:$H$1308,4,FALSE),"")</f>
        <v>M/D</v>
      </c>
      <c r="F23" s="58">
        <f>IF(C23&lt;&gt;"",VLOOKUP($E23,'Elenco giocatori'!$J$2:$K$5,2,FALSE),"")</f>
        <v>15</v>
      </c>
      <c r="G23" s="58">
        <f>IF(C23&lt;&gt;"",VLOOKUP($C23,'Elenco giocatori'!$B$2:$H$1308,7,FALSE),"")</f>
        <v>9</v>
      </c>
      <c r="H23" s="59">
        <v>6</v>
      </c>
      <c r="I23" s="60">
        <v>1049</v>
      </c>
      <c r="J23" s="61">
        <f t="shared" si="0"/>
        <v>1193</v>
      </c>
      <c r="K23" s="59">
        <f>IF(C23&lt;&gt;"",J23+J24,"")</f>
        <v>2300</v>
      </c>
      <c r="L23" s="209">
        <f>IF(C23&lt;&gt;"",SUM(J23:J24),"")</f>
        <v>2300</v>
      </c>
    </row>
    <row r="24" spans="1:12" ht="15" customHeight="1">
      <c r="A24" s="208"/>
      <c r="B24" s="62" t="str">
        <f>IF(C24&lt;&gt;"",VLOOKUP($C24,'Elenco giocatori'!$B$2:$H$1308,3,FALSE),"")</f>
        <v>Galeone</v>
      </c>
      <c r="C24" s="63" t="s">
        <v>2355</v>
      </c>
      <c r="D24" s="62" t="str">
        <f>IF(C24&lt;&gt;"",VLOOKUP($C24,'Elenco giocatori'!$B$2:$H$1308,2,FALSE),"")</f>
        <v>CESARI FRANCO</v>
      </c>
      <c r="E24" s="64" t="str">
        <f>IF(C24&lt;&gt;"",VLOOKUP($C24,'Elenco giocatori'!$B$2:$H$1308,4,FALSE),"")</f>
        <v>M/A</v>
      </c>
      <c r="F24" s="64">
        <f>IF(C24&lt;&gt;"",VLOOKUP($E24,'Elenco giocatori'!$J$2:$K$5,2,FALSE),"")</f>
        <v>0</v>
      </c>
      <c r="G24" s="64">
        <f>IF(C24&lt;&gt;"",VLOOKUP($C24,'Elenco giocatori'!$B$2:$H$1308,7,FALSE),"")</f>
        <v>10</v>
      </c>
      <c r="H24" s="65">
        <v>6</v>
      </c>
      <c r="I24" s="66">
        <v>1047</v>
      </c>
      <c r="J24" s="67">
        <f t="shared" si="0"/>
        <v>1107</v>
      </c>
      <c r="K24" s="65">
        <f>K23</f>
        <v>2300</v>
      </c>
      <c r="L24" s="210"/>
    </row>
    <row r="25" spans="1:12" ht="15" customHeight="1">
      <c r="A25" s="207">
        <v>10</v>
      </c>
      <c r="B25" s="56" t="str">
        <f>IF(C25&lt;&gt;"",VLOOKUP($C25,'Elenco giocatori'!$B$2:$H$1308,3,FALSE),"")</f>
        <v>A.S. 2000 Vicenza B.C.</v>
      </c>
      <c r="C25" s="57" t="s">
        <v>2341</v>
      </c>
      <c r="D25" s="56" t="str">
        <f>IF(C25&lt;&gt;"",VLOOKUP($C25,'Elenco giocatori'!$B$2:$H$1308,2,FALSE),"")</f>
        <v>ROTONDARO CARMINE</v>
      </c>
      <c r="E25" s="58" t="str">
        <f>IF(C25&lt;&gt;"",VLOOKUP($C25,'Elenco giocatori'!$B$2:$H$1308,4,FALSE),"")</f>
        <v>M/B</v>
      </c>
      <c r="F25" s="58">
        <f>IF(C25&lt;&gt;"",VLOOKUP($E25,'Elenco giocatori'!$J$2:$K$5,2,FALSE),"")</f>
        <v>5</v>
      </c>
      <c r="G25" s="58">
        <f>IF(C25&lt;&gt;"",VLOOKUP($C25,'Elenco giocatori'!$B$2:$H$1308,7,FALSE),"")</f>
        <v>4</v>
      </c>
      <c r="H25" s="59">
        <v>6</v>
      </c>
      <c r="I25" s="60">
        <v>1118</v>
      </c>
      <c r="J25" s="61">
        <f t="shared" si="0"/>
        <v>1172</v>
      </c>
      <c r="K25" s="59">
        <f>IF(C25&lt;&gt;"",J25+J26,"")</f>
        <v>2247</v>
      </c>
      <c r="L25" s="209">
        <f>IF(C25&lt;&gt;"",SUM(J25:J26),"")</f>
        <v>2247</v>
      </c>
    </row>
    <row r="26" spans="1:12" ht="15" customHeight="1">
      <c r="A26" s="208"/>
      <c r="B26" s="62" t="str">
        <f>IF(C26&lt;&gt;"",VLOOKUP($C26,'Elenco giocatori'!$B$2:$H$1308,3,FALSE),"")</f>
        <v>A.S. 2000 Vicenza B.C.</v>
      </c>
      <c r="C26" s="63" t="s">
        <v>2662</v>
      </c>
      <c r="D26" s="62" t="str">
        <f>IF(C26&lt;&gt;"",VLOOKUP($C26,'Elenco giocatori'!$B$2:$H$1308,2,FALSE),"")</f>
        <v>DAL MONTE CARLO</v>
      </c>
      <c r="E26" s="64" t="str">
        <f>IF(C26&lt;&gt;"",VLOOKUP($C26,'Elenco giocatori'!$B$2:$H$1308,4,FALSE),"")</f>
        <v>M/B</v>
      </c>
      <c r="F26" s="64">
        <f>IF(C26&lt;&gt;"",VLOOKUP($E26,'Elenco giocatori'!$J$2:$K$5,2,FALSE),"")</f>
        <v>5</v>
      </c>
      <c r="G26" s="64">
        <f>IF(C26&lt;&gt;"",VLOOKUP($C26,'Elenco giocatori'!$B$2:$H$1308,7,FALSE),"")</f>
        <v>5</v>
      </c>
      <c r="H26" s="65">
        <v>6</v>
      </c>
      <c r="I26" s="66">
        <v>1015</v>
      </c>
      <c r="J26" s="67">
        <f t="shared" si="0"/>
        <v>1075</v>
      </c>
      <c r="K26" s="65">
        <f>K25</f>
        <v>2247</v>
      </c>
      <c r="L26" s="210"/>
    </row>
    <row r="27" spans="1:12" ht="15" customHeight="1">
      <c r="A27" s="207">
        <v>11</v>
      </c>
      <c r="B27" s="56" t="str">
        <f>IF(C27&lt;&gt;"",VLOOKUP($C27,'Elenco giocatori'!$B$2:$H$1308,3,FALSE),"")</f>
        <v>A.S. 2000 Vicenza B.C.</v>
      </c>
      <c r="C27" s="57" t="s">
        <v>2339</v>
      </c>
      <c r="D27" s="56" t="str">
        <f>IF(C27&lt;&gt;"",VLOOKUP($C27,'Elenco giocatori'!$B$2:$H$1308,2,FALSE),"")</f>
        <v>PERTEGATO GASTONE</v>
      </c>
      <c r="E27" s="58" t="str">
        <f>IF(C27&lt;&gt;"",VLOOKUP($C27,'Elenco giocatori'!$B$2:$H$1308,4,FALSE),"")</f>
        <v>M/A</v>
      </c>
      <c r="F27" s="58">
        <f>IF(C27&lt;&gt;"",VLOOKUP($E27,'Elenco giocatori'!$J$2:$K$5,2,FALSE),"")</f>
        <v>0</v>
      </c>
      <c r="G27" s="58">
        <f>IF(C27&lt;&gt;"",VLOOKUP($C27,'Elenco giocatori'!$B$2:$H$1308,7,FALSE),"")</f>
        <v>3</v>
      </c>
      <c r="H27" s="59">
        <v>6</v>
      </c>
      <c r="I27" s="60">
        <v>1098</v>
      </c>
      <c r="J27" s="61">
        <f t="shared" si="0"/>
        <v>1116</v>
      </c>
      <c r="K27" s="59">
        <f>IF(C27&lt;&gt;"",J27+J28,"")</f>
        <v>2232</v>
      </c>
      <c r="L27" s="209">
        <f>IF(C27&lt;&gt;"",SUM(J27:J28),"")</f>
        <v>2232</v>
      </c>
    </row>
    <row r="28" spans="1:12" ht="15" customHeight="1">
      <c r="A28" s="208"/>
      <c r="B28" s="62" t="str">
        <f>IF(C28&lt;&gt;"",VLOOKUP($C28,'Elenco giocatori'!$B$2:$H$1308,3,FALSE),"")</f>
        <v>A.S. 2000 Vicenza B.C.</v>
      </c>
      <c r="C28" s="63" t="s">
        <v>2385</v>
      </c>
      <c r="D28" s="62" t="str">
        <f>IF(C28&lt;&gt;"",VLOOKUP($C28,'Elenco giocatori'!$B$2:$H$1308,2,FALSE),"")</f>
        <v>SASSI GRAZIANO</v>
      </c>
      <c r="E28" s="64" t="str">
        <f>IF(C28&lt;&gt;"",VLOOKUP($C28,'Elenco giocatori'!$B$2:$H$1308,4,FALSE),"")</f>
        <v>M/B</v>
      </c>
      <c r="F28" s="64">
        <f>IF(C28&lt;&gt;"",VLOOKUP($E28,'Elenco giocatori'!$J$2:$K$5,2,FALSE),"")</f>
        <v>5</v>
      </c>
      <c r="G28" s="64">
        <f>IF(C28&lt;&gt;"",VLOOKUP($C28,'Elenco giocatori'!$B$2:$H$1308,7,FALSE),"")</f>
        <v>3</v>
      </c>
      <c r="H28" s="65">
        <v>6</v>
      </c>
      <c r="I28" s="66">
        <v>1068</v>
      </c>
      <c r="J28" s="67">
        <f t="shared" si="0"/>
        <v>1116</v>
      </c>
      <c r="K28" s="65">
        <f>K27</f>
        <v>2232</v>
      </c>
      <c r="L28" s="210"/>
    </row>
    <row r="29" spans="1:12" ht="15" customHeight="1">
      <c r="A29" s="207">
        <v>12</v>
      </c>
      <c r="B29" s="56" t="str">
        <f>IF(C29&lt;&gt;"",VLOOKUP($C29,'Elenco giocatori'!$B$2:$H$1308,3,FALSE),"")</f>
        <v>La Setta Del Torchio</v>
      </c>
      <c r="C29" s="57" t="s">
        <v>2505</v>
      </c>
      <c r="D29" s="56" t="str">
        <f>IF(C29&lt;&gt;"",VLOOKUP($C29,'Elenco giocatori'!$B$2:$H$1308,2,FALSE),"")</f>
        <v>VARRIALE ETTORE</v>
      </c>
      <c r="E29" s="58" t="str">
        <f>IF(C29&lt;&gt;"",VLOOKUP($C29,'Elenco giocatori'!$B$2:$H$1308,4,FALSE),"")</f>
        <v>M/D</v>
      </c>
      <c r="F29" s="58">
        <f>IF(C29&lt;&gt;"",VLOOKUP($E29,'Elenco giocatori'!$J$2:$K$5,2,FALSE),"")</f>
        <v>15</v>
      </c>
      <c r="G29" s="58">
        <f>IF(C29&lt;&gt;"",VLOOKUP($C29,'Elenco giocatori'!$B$2:$H$1308,7,FALSE),"")</f>
        <v>4</v>
      </c>
      <c r="H29" s="59">
        <v>6</v>
      </c>
      <c r="I29" s="60">
        <v>1010</v>
      </c>
      <c r="J29" s="61">
        <f t="shared" si="0"/>
        <v>1124</v>
      </c>
      <c r="K29" s="59">
        <f>IF(C29&lt;&gt;"",J29+J30,"")</f>
        <v>2195</v>
      </c>
      <c r="L29" s="209">
        <f>IF(C29&lt;&gt;"",SUM(J29:J30),"")</f>
        <v>2195</v>
      </c>
    </row>
    <row r="30" spans="1:12" ht="15" customHeight="1">
      <c r="A30" s="208"/>
      <c r="B30" s="62" t="str">
        <f>IF(C30&lt;&gt;"",VLOOKUP($C30,'Elenco giocatori'!$B$2:$H$1308,3,FALSE),"")</f>
        <v>La Setta Del Torchio</v>
      </c>
      <c r="C30" s="63" t="s">
        <v>2758</v>
      </c>
      <c r="D30" s="62" t="str">
        <f>IF(C30&lt;&gt;"",VLOOKUP($C30,'Elenco giocatori'!$B$2:$H$1308,2,FALSE),"")</f>
        <v>VANZO CORRADO</v>
      </c>
      <c r="E30" s="64" t="str">
        <f>IF(C30&lt;&gt;"",VLOOKUP($C30,'Elenco giocatori'!$B$2:$H$1308,4,FALSE),"")</f>
        <v>M/B</v>
      </c>
      <c r="F30" s="64">
        <f>IF(C30&lt;&gt;"",VLOOKUP($E30,'Elenco giocatori'!$J$2:$K$5,2,FALSE),"")</f>
        <v>5</v>
      </c>
      <c r="G30" s="64">
        <f>IF(C30&lt;&gt;"",VLOOKUP($C30,'Elenco giocatori'!$B$2:$H$1308,7,FALSE),"")</f>
        <v>3</v>
      </c>
      <c r="H30" s="65">
        <v>6</v>
      </c>
      <c r="I30" s="66">
        <v>1023</v>
      </c>
      <c r="J30" s="67">
        <f t="shared" si="0"/>
        <v>1071</v>
      </c>
      <c r="K30" s="65">
        <f>K29</f>
        <v>2195</v>
      </c>
      <c r="L30" s="210"/>
    </row>
    <row r="31" spans="1:12" ht="15" customHeight="1">
      <c r="A31" s="207">
        <v>13</v>
      </c>
      <c r="B31" s="56" t="str">
        <f>IF(C31&lt;&gt;"",VLOOKUP($C31,'Elenco giocatori'!$B$2:$H$1308,3,FALSE),"")</f>
        <v>Mistral Napoli</v>
      </c>
      <c r="C31" s="57" t="s">
        <v>2457</v>
      </c>
      <c r="D31" s="56" t="str">
        <f>IF(C31&lt;&gt;"",VLOOKUP($C31,'Elenco giocatori'!$B$2:$H$1308,2,FALSE),"")</f>
        <v>PASCOTTO GIUSEPPE</v>
      </c>
      <c r="E31" s="58" t="str">
        <f>IF(C31&lt;&gt;"",VLOOKUP($C31,'Elenco giocatori'!$B$2:$H$1308,4,FALSE),"")</f>
        <v>M/D</v>
      </c>
      <c r="F31" s="58">
        <f>IF(C31&lt;&gt;"",VLOOKUP($E31,'Elenco giocatori'!$J$2:$K$5,2,FALSE),"")</f>
        <v>15</v>
      </c>
      <c r="G31" s="58">
        <f>IF(C31&lt;&gt;"",VLOOKUP($C31,'Elenco giocatori'!$B$2:$H$1308,7,FALSE),"")</f>
        <v>9</v>
      </c>
      <c r="H31" s="59">
        <v>6</v>
      </c>
      <c r="I31" s="60">
        <v>1026</v>
      </c>
      <c r="J31" s="61">
        <f t="shared" si="0"/>
        <v>1170</v>
      </c>
      <c r="K31" s="59">
        <f>IF(C31&lt;&gt;"",J31+J32,"")</f>
        <v>2144</v>
      </c>
      <c r="L31" s="209">
        <f>IF(C31&lt;&gt;"",SUM(J31:J32),"")</f>
        <v>2144</v>
      </c>
    </row>
    <row r="32" spans="1:12" ht="15" customHeight="1">
      <c r="A32" s="208"/>
      <c r="B32" s="62" t="str">
        <f>IF(C32&lt;&gt;"",VLOOKUP($C32,'Elenco giocatori'!$B$2:$H$1308,3,FALSE),"")</f>
        <v>Mistral Napoli</v>
      </c>
      <c r="C32" s="63" t="s">
        <v>2461</v>
      </c>
      <c r="D32" s="62" t="str">
        <f>IF(C32&lt;&gt;"",VLOOKUP($C32,'Elenco giocatori'!$B$2:$H$1308,2,FALSE),"")</f>
        <v>MAUTONE GENNARO</v>
      </c>
      <c r="E32" s="64" t="str">
        <f>IF(C32&lt;&gt;"",VLOOKUP($C32,'Elenco giocatori'!$B$2:$H$1308,4,FALSE),"")</f>
        <v>M/D</v>
      </c>
      <c r="F32" s="64">
        <f>IF(C32&lt;&gt;"",VLOOKUP($E32,'Elenco giocatori'!$J$2:$K$5,2,FALSE),"")</f>
        <v>15</v>
      </c>
      <c r="G32" s="64">
        <f>IF(C32&lt;&gt;"",VLOOKUP($C32,'Elenco giocatori'!$B$2:$H$1308,7,FALSE),"")</f>
        <v>8</v>
      </c>
      <c r="H32" s="65">
        <v>6</v>
      </c>
      <c r="I32" s="66">
        <v>836</v>
      </c>
      <c r="J32" s="67">
        <f t="shared" si="0"/>
        <v>974</v>
      </c>
      <c r="K32" s="65">
        <f>K31</f>
        <v>2144</v>
      </c>
      <c r="L32" s="210"/>
    </row>
  </sheetData>
  <sheetProtection/>
  <mergeCells count="33">
    <mergeCell ref="A27:A28"/>
    <mergeCell ref="L27:L28"/>
    <mergeCell ref="A29:A30"/>
    <mergeCell ref="L29:L30"/>
    <mergeCell ref="A31:A32"/>
    <mergeCell ref="L31:L32"/>
    <mergeCell ref="A21:A22"/>
    <mergeCell ref="L21:L22"/>
    <mergeCell ref="A23:A24"/>
    <mergeCell ref="L23:L24"/>
    <mergeCell ref="A25:A26"/>
    <mergeCell ref="L25:L26"/>
    <mergeCell ref="A15:A16"/>
    <mergeCell ref="L15:L16"/>
    <mergeCell ref="A17:A18"/>
    <mergeCell ref="L17:L18"/>
    <mergeCell ref="A19:A20"/>
    <mergeCell ref="L19:L20"/>
    <mergeCell ref="A13:A14"/>
    <mergeCell ref="L13:L14"/>
    <mergeCell ref="A7:A8"/>
    <mergeCell ref="L7:L8"/>
    <mergeCell ref="A9:A10"/>
    <mergeCell ref="L9:L10"/>
    <mergeCell ref="A11:A12"/>
    <mergeCell ref="L11:L12"/>
    <mergeCell ref="A1:H3"/>
    <mergeCell ref="J1:L1"/>
    <mergeCell ref="J2:L2"/>
    <mergeCell ref="J3:L3"/>
    <mergeCell ref="A4:H5"/>
    <mergeCell ref="J4:L4"/>
    <mergeCell ref="J5:L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8"/>
  <dimension ref="A1:L150"/>
  <sheetViews>
    <sheetView zoomScalePageLayoutView="0" workbookViewId="0" topLeftCell="A1">
      <selection activeCell="M21" sqref="M21"/>
    </sheetView>
  </sheetViews>
  <sheetFormatPr defaultColWidth="9.140625" defaultRowHeight="15"/>
  <cols>
    <col min="1" max="1" width="5.57421875" style="0" bestFit="1" customWidth="1"/>
    <col min="2" max="2" width="34.00390625" style="0" bestFit="1" customWidth="1"/>
    <col min="4" max="4" width="26.7109375" style="0" bestFit="1" customWidth="1"/>
    <col min="5" max="5" width="4.7109375" style="0" bestFit="1" customWidth="1"/>
    <col min="6" max="6" width="4.00390625" style="0" bestFit="1" customWidth="1"/>
    <col min="7" max="7" width="6.7109375" style="0" bestFit="1" customWidth="1"/>
    <col min="8" max="8" width="5.57421875" style="0" bestFit="1" customWidth="1"/>
    <col min="9" max="9" width="12.00390625" style="0" customWidth="1"/>
  </cols>
  <sheetData>
    <row r="1" spans="1:12" ht="16.5" thickBot="1">
      <c r="A1" s="198" t="s">
        <v>2764</v>
      </c>
      <c r="B1" s="198"/>
      <c r="C1" s="198"/>
      <c r="D1" s="198"/>
      <c r="E1" s="198"/>
      <c r="F1" s="198"/>
      <c r="G1" s="198"/>
      <c r="H1" s="199"/>
      <c r="I1" s="48" t="s">
        <v>2765</v>
      </c>
      <c r="J1" s="200" t="s">
        <v>2786</v>
      </c>
      <c r="K1" s="200"/>
      <c r="L1" s="200"/>
    </row>
    <row r="2" spans="1:12" ht="16.5" thickBot="1">
      <c r="A2" s="198"/>
      <c r="B2" s="198"/>
      <c r="C2" s="198"/>
      <c r="D2" s="198"/>
      <c r="E2" s="198"/>
      <c r="F2" s="198"/>
      <c r="G2" s="198"/>
      <c r="H2" s="199"/>
      <c r="I2" s="48" t="s">
        <v>2767</v>
      </c>
      <c r="J2" s="201">
        <v>41579</v>
      </c>
      <c r="K2" s="201"/>
      <c r="L2" s="201"/>
    </row>
    <row r="3" spans="1:12" ht="16.5" thickBot="1">
      <c r="A3" s="198"/>
      <c r="B3" s="198"/>
      <c r="C3" s="198"/>
      <c r="D3" s="198"/>
      <c r="E3" s="198"/>
      <c r="F3" s="198"/>
      <c r="G3" s="198"/>
      <c r="H3" s="199"/>
      <c r="I3" s="48" t="s">
        <v>2768</v>
      </c>
      <c r="J3" s="201">
        <v>41581</v>
      </c>
      <c r="K3" s="201"/>
      <c r="L3" s="201"/>
    </row>
    <row r="4" spans="1:12" ht="16.5" thickBot="1">
      <c r="A4" s="202" t="s">
        <v>2797</v>
      </c>
      <c r="B4" s="202"/>
      <c r="C4" s="202"/>
      <c r="D4" s="202"/>
      <c r="E4" s="202"/>
      <c r="F4" s="202"/>
      <c r="G4" s="202"/>
      <c r="H4" s="203"/>
      <c r="I4" s="48" t="s">
        <v>2769</v>
      </c>
      <c r="J4" s="200"/>
      <c r="K4" s="200"/>
      <c r="L4" s="200"/>
    </row>
    <row r="5" spans="1:12" ht="16.5" thickBot="1">
      <c r="A5" s="204"/>
      <c r="B5" s="204"/>
      <c r="C5" s="204"/>
      <c r="D5" s="204"/>
      <c r="E5" s="204"/>
      <c r="F5" s="204"/>
      <c r="G5" s="204"/>
      <c r="H5" s="205"/>
      <c r="I5" s="48" t="s">
        <v>2770</v>
      </c>
      <c r="J5" s="206" t="s">
        <v>2771</v>
      </c>
      <c r="K5" s="206"/>
      <c r="L5" s="206"/>
    </row>
    <row r="6" spans="1:12" ht="22.5">
      <c r="A6" s="49" t="s">
        <v>2772</v>
      </c>
      <c r="B6" s="50" t="s">
        <v>2773</v>
      </c>
      <c r="C6" s="50" t="s">
        <v>2774</v>
      </c>
      <c r="D6" s="50" t="s">
        <v>2775</v>
      </c>
      <c r="E6" s="51" t="s">
        <v>2776</v>
      </c>
      <c r="F6" s="51" t="s">
        <v>2777</v>
      </c>
      <c r="G6" s="52" t="s">
        <v>2784</v>
      </c>
      <c r="H6" s="53" t="s">
        <v>2778</v>
      </c>
      <c r="I6" s="54" t="s">
        <v>2779</v>
      </c>
      <c r="J6" s="54" t="s">
        <v>2780</v>
      </c>
      <c r="K6" s="54"/>
      <c r="L6" s="55" t="s">
        <v>2785</v>
      </c>
    </row>
    <row r="7" spans="1:12" ht="15">
      <c r="A7" s="211">
        <v>1</v>
      </c>
      <c r="B7" s="68" t="str">
        <f>IF(C7&lt;&gt;"",VLOOKUP($C7,'Elenco giocatori'!$B$2:$H$1308,3,FALSE),"")</f>
        <v>Banda Del Buco B.C.</v>
      </c>
      <c r="C7" s="69" t="s">
        <v>1638</v>
      </c>
      <c r="D7" s="68" t="str">
        <f>IF(C7&lt;&gt;"",VLOOKUP($C7,'Elenco giocatori'!$B$2:$H$1308,2,FALSE),"")</f>
        <v>DIENI PASQUALE</v>
      </c>
      <c r="E7" s="69" t="str">
        <f>IF(C7&lt;&gt;"",VLOOKUP($C7,'Elenco giocatori'!$B$2:$H$1308,4,FALSE),"")</f>
        <v>M/A</v>
      </c>
      <c r="F7" s="69">
        <f>IF(C7&lt;&gt;"",VLOOKUP($E7,'Elenco giocatori'!$J$2:$K$5,2,FALSE),"")</f>
        <v>0</v>
      </c>
      <c r="G7" s="69">
        <f>IF(C7&lt;&gt;"",VLOOKUP($C7,'Elenco giocatori'!$B$2:$H$1308,7,FALSE),"")</f>
        <v>0</v>
      </c>
      <c r="H7" s="70">
        <v>6</v>
      </c>
      <c r="I7" s="71">
        <v>1257</v>
      </c>
      <c r="J7" s="72">
        <f>IF(C7&lt;&gt;"",I7+(F7+G7)*H7,"")</f>
        <v>1257</v>
      </c>
      <c r="K7" s="70">
        <f>IF(C7&lt;&gt;"",SUM(J7:J9),"")</f>
        <v>3707</v>
      </c>
      <c r="L7" s="214">
        <f>IF(C7&lt;&gt;"",SUM(J7:J9),"")</f>
        <v>3707</v>
      </c>
    </row>
    <row r="8" spans="1:12" ht="15">
      <c r="A8" s="212"/>
      <c r="B8" s="73" t="str">
        <f>IF(C8&lt;&gt;"",VLOOKUP($C8,'Elenco giocatori'!$B$2:$H$1308,3,FALSE),"")</f>
        <v>Banda Del Buco B.C.</v>
      </c>
      <c r="C8" s="74" t="s">
        <v>2405</v>
      </c>
      <c r="D8" s="73" t="str">
        <f>IF(C8&lt;&gt;"",VLOOKUP($C8,'Elenco giocatori'!$B$2:$H$1308,2,FALSE),"")</f>
        <v>DIOTALLEVI ALFREDO</v>
      </c>
      <c r="E8" s="74" t="str">
        <f>IF(C8&lt;&gt;"",VLOOKUP($C8,'Elenco giocatori'!$B$2:$H$1308,4,FALSE),"")</f>
        <v>M/B</v>
      </c>
      <c r="F8" s="74">
        <f>IF(C8&lt;&gt;"",VLOOKUP($E8,'Elenco giocatori'!$J$2:$K$5,2,FALSE),"")</f>
        <v>5</v>
      </c>
      <c r="G8" s="74">
        <f>IF(C8&lt;&gt;"",VLOOKUP($C8,'Elenco giocatori'!$B$2:$H$1308,7,FALSE),"")</f>
        <v>4</v>
      </c>
      <c r="H8" s="75">
        <v>6</v>
      </c>
      <c r="I8" s="76">
        <v>1201</v>
      </c>
      <c r="J8" s="26">
        <f aca="true" t="shared" si="0" ref="J8:J36">IF(C8&lt;&gt;"",I8+(F8+G8)*H8,"")</f>
        <v>1255</v>
      </c>
      <c r="K8" s="26">
        <f>K7</f>
        <v>3707</v>
      </c>
      <c r="L8" s="215"/>
    </row>
    <row r="9" spans="1:12" ht="15">
      <c r="A9" s="213"/>
      <c r="B9" s="45" t="str">
        <f>IF(C9&lt;&gt;"",VLOOKUP($C9,'Elenco giocatori'!$B$2:$H$1308,3,FALSE),"")</f>
        <v>Banda Del Buco B.C.</v>
      </c>
      <c r="C9" s="46" t="s">
        <v>1642</v>
      </c>
      <c r="D9" s="45" t="str">
        <f>IF(C9&lt;&gt;"",VLOOKUP($C9,'Elenco giocatori'!$B$2:$H$1308,2,FALSE),"")</f>
        <v>FIGONI FRANCO</v>
      </c>
      <c r="E9" s="46" t="str">
        <f>IF(C9&lt;&gt;"",VLOOKUP($C9,'Elenco giocatori'!$B$2:$H$1308,4,FALSE),"")</f>
        <v>M/B</v>
      </c>
      <c r="F9" s="46">
        <f>IF(C9&lt;&gt;"",VLOOKUP($E9,'Elenco giocatori'!$J$2:$K$5,2,FALSE),"")</f>
        <v>5</v>
      </c>
      <c r="G9" s="46">
        <f>IF(C9&lt;&gt;"",VLOOKUP($C9,'Elenco giocatori'!$B$2:$H$1308,7,FALSE),"")</f>
        <v>0</v>
      </c>
      <c r="H9" s="77">
        <v>6</v>
      </c>
      <c r="I9" s="78">
        <v>1165</v>
      </c>
      <c r="J9" s="30">
        <f t="shared" si="0"/>
        <v>1195</v>
      </c>
      <c r="K9" s="30">
        <f>K8</f>
        <v>3707</v>
      </c>
      <c r="L9" s="216"/>
    </row>
    <row r="10" spans="1:12" ht="15">
      <c r="A10" s="211">
        <v>2</v>
      </c>
      <c r="B10" s="68" t="str">
        <f>IF(C10&lt;&gt;"",VLOOKUP($C10,'Elenco giocatori'!$B$2:$H$1308,3,FALSE),"")</f>
        <v>A.S. Olympia</v>
      </c>
      <c r="C10" s="69" t="s">
        <v>1842</v>
      </c>
      <c r="D10" s="68" t="str">
        <f>IF(C10&lt;&gt;"",VLOOKUP($C10,'Elenco giocatori'!$B$2:$H$1308,2,FALSE),"")</f>
        <v>PALLESCHI DAVIDE</v>
      </c>
      <c r="E10" s="69" t="str">
        <f>IF(C10&lt;&gt;"",VLOOKUP($C10,'Elenco giocatori'!$B$2:$H$1308,4,FALSE),"")</f>
        <v>M/A</v>
      </c>
      <c r="F10" s="69">
        <f>IF(C10&lt;&gt;"",VLOOKUP($E10,'Elenco giocatori'!$J$2:$K$5,2,FALSE),"")</f>
        <v>0</v>
      </c>
      <c r="G10" s="69">
        <f>IF(C10&lt;&gt;"",VLOOKUP($C10,'Elenco giocatori'!$B$2:$H$1308,7,FALSE),"")</f>
        <v>0</v>
      </c>
      <c r="H10" s="70">
        <v>6</v>
      </c>
      <c r="I10" s="71">
        <v>1231</v>
      </c>
      <c r="J10" s="72">
        <f t="shared" si="0"/>
        <v>1231</v>
      </c>
      <c r="K10" s="70">
        <f>IF(C10&lt;&gt;"",SUM(J10:J12),"")</f>
        <v>3627</v>
      </c>
      <c r="L10" s="214">
        <f>IF(C10&lt;&gt;"",SUM(J10:J12),"")</f>
        <v>3627</v>
      </c>
    </row>
    <row r="11" spans="1:12" ht="15">
      <c r="A11" s="212"/>
      <c r="B11" s="73" t="str">
        <f>IF(C11&lt;&gt;"",VLOOKUP($C11,'Elenco giocatori'!$B$2:$H$1308,3,FALSE),"")</f>
        <v>Blue Team Roma</v>
      </c>
      <c r="C11" s="74" t="s">
        <v>1594</v>
      </c>
      <c r="D11" s="73" t="str">
        <f>IF(C11&lt;&gt;"",VLOOKUP($C11,'Elenco giocatori'!$B$2:$H$1308,2,FALSE),"")</f>
        <v>SCIASCIA GIUSEPPE</v>
      </c>
      <c r="E11" s="74" t="str">
        <f>IF(C11&lt;&gt;"",VLOOKUP($C11,'Elenco giocatori'!$B$2:$H$1308,4,FALSE),"")</f>
        <v>M/A</v>
      </c>
      <c r="F11" s="74">
        <f>IF(C11&lt;&gt;"",VLOOKUP($E11,'Elenco giocatori'!$J$2:$K$5,2,FALSE),"")</f>
        <v>0</v>
      </c>
      <c r="G11" s="74">
        <f>IF(C11&lt;&gt;"",VLOOKUP($C11,'Elenco giocatori'!$B$2:$H$1308,7,FALSE),"")</f>
        <v>0</v>
      </c>
      <c r="H11" s="75">
        <v>6</v>
      </c>
      <c r="I11" s="76">
        <v>1229</v>
      </c>
      <c r="J11" s="26">
        <f t="shared" si="0"/>
        <v>1229</v>
      </c>
      <c r="K11" s="26">
        <f>K10</f>
        <v>3627</v>
      </c>
      <c r="L11" s="215"/>
    </row>
    <row r="12" spans="1:12" ht="15">
      <c r="A12" s="213"/>
      <c r="B12" s="45" t="str">
        <f>IF(C12&lt;&gt;"",VLOOKUP($C12,'Elenco giocatori'!$B$2:$H$1308,3,FALSE),"")</f>
        <v>Blue Team Roma</v>
      </c>
      <c r="C12" s="46" t="s">
        <v>1775</v>
      </c>
      <c r="D12" s="45" t="str">
        <f>IF(C12&lt;&gt;"",VLOOKUP($C12,'Elenco giocatori'!$B$2:$H$1308,2,FALSE),"")</f>
        <v>BRANCHESI MASSIMO</v>
      </c>
      <c r="E12" s="46" t="str">
        <f>IF(C12&lt;&gt;"",VLOOKUP($C12,'Elenco giocatori'!$B$2:$H$1308,4,FALSE),"")</f>
        <v>M/A</v>
      </c>
      <c r="F12" s="46">
        <f>IF(C12&lt;&gt;"",VLOOKUP($E12,'Elenco giocatori'!$J$2:$K$5,2,FALSE),"")</f>
        <v>0</v>
      </c>
      <c r="G12" s="46">
        <f>IF(C12&lt;&gt;"",VLOOKUP($C12,'Elenco giocatori'!$B$2:$H$1308,7,FALSE),"")</f>
        <v>0</v>
      </c>
      <c r="H12" s="77">
        <v>6</v>
      </c>
      <c r="I12" s="78">
        <v>1167</v>
      </c>
      <c r="J12" s="30">
        <f t="shared" si="0"/>
        <v>1167</v>
      </c>
      <c r="K12" s="30">
        <f>K11</f>
        <v>3627</v>
      </c>
      <c r="L12" s="216"/>
    </row>
    <row r="13" spans="1:12" ht="15">
      <c r="A13" s="211">
        <v>3</v>
      </c>
      <c r="B13" s="68" t="str">
        <f>IF(C13&lt;&gt;"",VLOOKUP($C13,'Elenco giocatori'!$B$2:$H$1308,3,FALSE),"")</f>
        <v>Club Black Panthers</v>
      </c>
      <c r="C13" s="69" t="s">
        <v>117</v>
      </c>
      <c r="D13" s="68" t="str">
        <f>IF(C13&lt;&gt;"",VLOOKUP($C13,'Elenco giocatori'!$B$2:$H$1308,2,FALSE),"")</f>
        <v>PACHERA GRAZIANO</v>
      </c>
      <c r="E13" s="69" t="str">
        <f>IF(C13&lt;&gt;"",VLOOKUP($C13,'Elenco giocatori'!$B$2:$H$1308,4,FALSE),"")</f>
        <v>M/A</v>
      </c>
      <c r="F13" s="69">
        <f>IF(C13&lt;&gt;"",VLOOKUP($E13,'Elenco giocatori'!$J$2:$K$5,2,FALSE),"")</f>
        <v>0</v>
      </c>
      <c r="G13" s="69">
        <f>IF(C13&lt;&gt;"",VLOOKUP($C13,'Elenco giocatori'!$B$2:$H$1308,7,FALSE),"")</f>
        <v>0</v>
      </c>
      <c r="H13" s="70">
        <v>6</v>
      </c>
      <c r="I13" s="71">
        <v>1353</v>
      </c>
      <c r="J13" s="72">
        <f t="shared" si="0"/>
        <v>1353</v>
      </c>
      <c r="K13" s="70">
        <f>IF(C13&lt;&gt;"",SUM(J13:J15),"")</f>
        <v>3621</v>
      </c>
      <c r="L13" s="214">
        <f>IF(C13&lt;&gt;"",SUM(J13:J15),"")</f>
        <v>3621</v>
      </c>
    </row>
    <row r="14" spans="1:12" ht="15">
      <c r="A14" s="212"/>
      <c r="B14" s="73" t="str">
        <f>IF(C14&lt;&gt;"",VLOOKUP($C14,'Elenco giocatori'!$B$2:$H$1308,3,FALSE),"")</f>
        <v>Club Black Panthers</v>
      </c>
      <c r="C14" s="74" t="s">
        <v>791</v>
      </c>
      <c r="D14" s="73" t="str">
        <f>IF(C14&lt;&gt;"",VLOOKUP($C14,'Elenco giocatori'!$B$2:$H$1308,2,FALSE),"")</f>
        <v>CECCHINI MAURIZIO</v>
      </c>
      <c r="E14" s="74" t="str">
        <f>IF(C14&lt;&gt;"",VLOOKUP($C14,'Elenco giocatori'!$B$2:$H$1308,4,FALSE),"")</f>
        <v>M/A</v>
      </c>
      <c r="F14" s="74">
        <f>IF(C14&lt;&gt;"",VLOOKUP($E14,'Elenco giocatori'!$J$2:$K$5,2,FALSE),"")</f>
        <v>0</v>
      </c>
      <c r="G14" s="74">
        <f>IF(C14&lt;&gt;"",VLOOKUP($C14,'Elenco giocatori'!$B$2:$H$1308,7,FALSE),"")</f>
        <v>0</v>
      </c>
      <c r="H14" s="75">
        <v>6</v>
      </c>
      <c r="I14" s="76">
        <v>1206</v>
      </c>
      <c r="J14" s="26">
        <f t="shared" si="0"/>
        <v>1206</v>
      </c>
      <c r="K14" s="26">
        <f>K13</f>
        <v>3621</v>
      </c>
      <c r="L14" s="215"/>
    </row>
    <row r="15" spans="1:12" ht="15">
      <c r="A15" s="213"/>
      <c r="B15" s="45" t="str">
        <f>IF(C15&lt;&gt;"",VLOOKUP($C15,'Elenco giocatori'!$B$2:$H$1308,3,FALSE),"")</f>
        <v>Club Black Panthers</v>
      </c>
      <c r="C15" s="46" t="s">
        <v>113</v>
      </c>
      <c r="D15" s="45" t="str">
        <f>IF(C15&lt;&gt;"",VLOOKUP($C15,'Elenco giocatori'!$B$2:$H$1308,2,FALSE),"")</f>
        <v>CEGLIE CARLO</v>
      </c>
      <c r="E15" s="46" t="str">
        <f>IF(C15&lt;&gt;"",VLOOKUP($C15,'Elenco giocatori'!$B$2:$H$1308,4,FALSE),"")</f>
        <v>M/C</v>
      </c>
      <c r="F15" s="46">
        <f>IF(C15&lt;&gt;"",VLOOKUP($E15,'Elenco giocatori'!$J$2:$K$5,2,FALSE),"")</f>
        <v>10</v>
      </c>
      <c r="G15" s="46">
        <f>IF(C15&lt;&gt;"",VLOOKUP($C15,'Elenco giocatori'!$B$2:$H$1308,7,FALSE),"")</f>
        <v>0</v>
      </c>
      <c r="H15" s="77">
        <v>6</v>
      </c>
      <c r="I15" s="78">
        <v>1002</v>
      </c>
      <c r="J15" s="30">
        <f t="shared" si="0"/>
        <v>1062</v>
      </c>
      <c r="K15" s="30">
        <f>K14</f>
        <v>3621</v>
      </c>
      <c r="L15" s="216"/>
    </row>
    <row r="16" spans="1:12" ht="15">
      <c r="A16" s="207">
        <v>4</v>
      </c>
      <c r="B16" s="68" t="str">
        <f>IF(C16&lt;&gt;"",VLOOKUP($C16,'Elenco giocatori'!$B$2:$H$1308,3,FALSE),"")</f>
        <v>A.S. 2000 Vicenza B.C.</v>
      </c>
      <c r="C16" s="69" t="s">
        <v>2339</v>
      </c>
      <c r="D16" s="68" t="str">
        <f>IF(C16&lt;&gt;"",VLOOKUP($C16,'Elenco giocatori'!$B$2:$H$1308,2,FALSE),"")</f>
        <v>PERTEGATO GASTONE</v>
      </c>
      <c r="E16" s="69" t="str">
        <f>IF(C16&lt;&gt;"",VLOOKUP($C16,'Elenco giocatori'!$B$2:$H$1308,4,FALSE),"")</f>
        <v>M/A</v>
      </c>
      <c r="F16" s="69">
        <f>IF(C16&lt;&gt;"",VLOOKUP($E16,'Elenco giocatori'!$J$2:$K$5,2,FALSE),"")</f>
        <v>0</v>
      </c>
      <c r="G16" s="69">
        <f>IF(C16&lt;&gt;"",VLOOKUP($C16,'Elenco giocatori'!$B$2:$H$1308,7,FALSE),"")</f>
        <v>3</v>
      </c>
      <c r="H16" s="70">
        <v>6</v>
      </c>
      <c r="I16" s="71">
        <v>1253</v>
      </c>
      <c r="J16" s="72">
        <f t="shared" si="0"/>
        <v>1271</v>
      </c>
      <c r="K16" s="70">
        <f>IF(C16&lt;&gt;"",SUM(J16:J18),"")</f>
        <v>3605</v>
      </c>
      <c r="L16" s="214">
        <f>IF(C16&lt;&gt;"",SUM(J16:J18),"")</f>
        <v>3605</v>
      </c>
    </row>
    <row r="17" spans="1:12" ht="15">
      <c r="A17" s="217"/>
      <c r="B17" s="73" t="str">
        <f>IF(C17&lt;&gt;"",VLOOKUP($C17,'Elenco giocatori'!$B$2:$H$1308,3,FALSE),"")</f>
        <v>Team Castelfranco Veneto</v>
      </c>
      <c r="C17" s="74" t="s">
        <v>409</v>
      </c>
      <c r="D17" s="73" t="str">
        <f>IF(C17&lt;&gt;"",VLOOKUP($C17,'Elenco giocatori'!$B$2:$H$1308,2,FALSE),"")</f>
        <v>BAGGIO LORIS</v>
      </c>
      <c r="E17" s="74" t="str">
        <f>IF(C17&lt;&gt;"",VLOOKUP($C17,'Elenco giocatori'!$B$2:$H$1308,4,FALSE),"")</f>
        <v>M/A</v>
      </c>
      <c r="F17" s="74">
        <f>IF(C17&lt;&gt;"",VLOOKUP($E17,'Elenco giocatori'!$J$2:$K$5,2,FALSE),"")</f>
        <v>0</v>
      </c>
      <c r="G17" s="74">
        <f>IF(C17&lt;&gt;"",VLOOKUP($C17,'Elenco giocatori'!$B$2:$H$1308,7,FALSE),"")</f>
        <v>0</v>
      </c>
      <c r="H17" s="75">
        <v>6</v>
      </c>
      <c r="I17" s="76">
        <v>1170</v>
      </c>
      <c r="J17" s="26">
        <f t="shared" si="0"/>
        <v>1170</v>
      </c>
      <c r="K17" s="26">
        <f>K16</f>
        <v>3605</v>
      </c>
      <c r="L17" s="215"/>
    </row>
    <row r="18" spans="1:12" ht="15">
      <c r="A18" s="208"/>
      <c r="B18" s="45" t="str">
        <f>IF(C18&lt;&gt;"",VLOOKUP($C18,'Elenco giocatori'!$B$2:$H$1308,3,FALSE),"")</f>
        <v>Team Castelfranco Veneto</v>
      </c>
      <c r="C18" s="46" t="s">
        <v>407</v>
      </c>
      <c r="D18" s="45" t="str">
        <f>IF(C18&lt;&gt;"",VLOOKUP($C18,'Elenco giocatori'!$B$2:$H$1308,2,FALSE),"")</f>
        <v>SCAPPIN RODOLFO</v>
      </c>
      <c r="E18" s="46" t="str">
        <f>IF(C18&lt;&gt;"",VLOOKUP($C18,'Elenco giocatori'!$B$2:$H$1308,4,FALSE),"")</f>
        <v>M/A</v>
      </c>
      <c r="F18" s="46">
        <f>IF(C18&lt;&gt;"",VLOOKUP($E18,'Elenco giocatori'!$J$2:$K$5,2,FALSE),"")</f>
        <v>0</v>
      </c>
      <c r="G18" s="46">
        <f>IF(C18&lt;&gt;"",VLOOKUP($C18,'Elenco giocatori'!$B$2:$H$1308,7,FALSE),"")</f>
        <v>0</v>
      </c>
      <c r="H18" s="77">
        <v>6</v>
      </c>
      <c r="I18" s="78">
        <v>1164</v>
      </c>
      <c r="J18" s="30">
        <f t="shared" si="0"/>
        <v>1164</v>
      </c>
      <c r="K18" s="30">
        <f>K17</f>
        <v>3605</v>
      </c>
      <c r="L18" s="216"/>
    </row>
    <row r="19" spans="1:12" ht="15">
      <c r="A19" s="207">
        <v>5</v>
      </c>
      <c r="B19" s="68" t="str">
        <f>IF(C19&lt;&gt;"",VLOOKUP($C19,'Elenco giocatori'!$B$2:$H$1308,3,FALSE),"")</f>
        <v>Mandrake</v>
      </c>
      <c r="C19" s="79" t="s">
        <v>2361</v>
      </c>
      <c r="D19" s="68" t="str">
        <f>IF(C19&lt;&gt;"",VLOOKUP($C19,'Elenco giocatori'!$B$2:$H$1308,2,FALSE),"")</f>
        <v>DI DONFRANCESCO DANTE</v>
      </c>
      <c r="E19" s="69" t="str">
        <f>IF(C19&lt;&gt;"",VLOOKUP($C19,'Elenco giocatori'!$B$2:$H$1308,4,FALSE),"")</f>
        <v>M/A</v>
      </c>
      <c r="F19" s="69">
        <f>IF(C19&lt;&gt;"",VLOOKUP($E19,'Elenco giocatori'!$J$2:$K$5,2,FALSE),"")</f>
        <v>0</v>
      </c>
      <c r="G19" s="69">
        <f>IF(C19&lt;&gt;"",VLOOKUP($C19,'Elenco giocatori'!$B$2:$H$1308,7,FALSE),"")</f>
        <v>0</v>
      </c>
      <c r="H19" s="70">
        <v>6</v>
      </c>
      <c r="I19" s="71">
        <v>1273</v>
      </c>
      <c r="J19" s="72">
        <f t="shared" si="0"/>
        <v>1273</v>
      </c>
      <c r="K19" s="70">
        <f>IF(C19&lt;&gt;"",SUM(J19:J21),"")</f>
        <v>3604</v>
      </c>
      <c r="L19" s="214">
        <f>IF(C19&lt;&gt;"",SUM(J19:J21),"")</f>
        <v>3604</v>
      </c>
    </row>
    <row r="20" spans="1:12" ht="15">
      <c r="A20" s="217"/>
      <c r="B20" s="73" t="str">
        <f>IF(C20&lt;&gt;"",VLOOKUP($C20,'Elenco giocatori'!$B$2:$H$1308,3,FALSE),"")</f>
        <v>A.S.B. Tricolore</v>
      </c>
      <c r="C20" s="80" t="s">
        <v>474</v>
      </c>
      <c r="D20" s="73" t="str">
        <f>IF(C20&lt;&gt;"",VLOOKUP($C20,'Elenco giocatori'!$B$2:$H$1308,2,FALSE),"")</f>
        <v>LAMBERTINI LUCIANO</v>
      </c>
      <c r="E20" s="74" t="str">
        <f>IF(C20&lt;&gt;"",VLOOKUP($C20,'Elenco giocatori'!$B$2:$H$1308,4,FALSE),"")</f>
        <v>M/A</v>
      </c>
      <c r="F20" s="74">
        <f>IF(C20&lt;&gt;"",VLOOKUP($E20,'Elenco giocatori'!$J$2:$K$5,2,FALSE),"")</f>
        <v>0</v>
      </c>
      <c r="G20" s="74">
        <f>IF(C20&lt;&gt;"",VLOOKUP($C20,'Elenco giocatori'!$B$2:$H$1308,7,FALSE),"")</f>
        <v>0</v>
      </c>
      <c r="H20" s="75">
        <v>6</v>
      </c>
      <c r="I20" s="76">
        <v>1206</v>
      </c>
      <c r="J20" s="26">
        <f t="shared" si="0"/>
        <v>1206</v>
      </c>
      <c r="K20" s="26">
        <f>K19</f>
        <v>3604</v>
      </c>
      <c r="L20" s="215"/>
    </row>
    <row r="21" spans="1:12" ht="15">
      <c r="A21" s="208"/>
      <c r="B21" s="45" t="str">
        <f>IF(C21&lt;&gt;"",VLOOKUP($C21,'Elenco giocatori'!$B$2:$H$1308,3,FALSE),"")</f>
        <v>Ronta Blues</v>
      </c>
      <c r="C21" s="81" t="s">
        <v>2801</v>
      </c>
      <c r="D21" s="45" t="str">
        <f>IF(C21&lt;&gt;"",VLOOKUP($C21,'Elenco giocatori'!$B$2:$H$1308,2,FALSE),"")</f>
        <v>DEL VECCHIO SANTE</v>
      </c>
      <c r="E21" s="46" t="str">
        <f>IF(C21&lt;&gt;"",VLOOKUP($C21,'Elenco giocatori'!$B$2:$H$1308,4,FALSE),"")</f>
        <v>M/B</v>
      </c>
      <c r="F21" s="46">
        <f>IF(C21&lt;&gt;"",VLOOKUP($E21,'Elenco giocatori'!$J$2:$K$5,2,FALSE),"")</f>
        <v>5</v>
      </c>
      <c r="G21" s="46">
        <f>IF(C21&lt;&gt;"",VLOOKUP($C21,'Elenco giocatori'!$B$2:$H$1308,7,FALSE),"")</f>
        <v>2</v>
      </c>
      <c r="H21" s="77">
        <v>6</v>
      </c>
      <c r="I21" s="78">
        <v>1083</v>
      </c>
      <c r="J21" s="30">
        <f t="shared" si="0"/>
        <v>1125</v>
      </c>
      <c r="K21" s="30">
        <f>K20</f>
        <v>3604</v>
      </c>
      <c r="L21" s="216"/>
    </row>
    <row r="22" spans="1:12" ht="15">
      <c r="A22" s="207">
        <v>6</v>
      </c>
      <c r="B22" s="68" t="str">
        <f>IF(C22&lt;&gt;"",VLOOKUP($C22,'Elenco giocatori'!$B$2:$H$1308,3,FALSE),"")</f>
        <v>Nuovo Mondo</v>
      </c>
      <c r="C22" s="69" t="s">
        <v>1027</v>
      </c>
      <c r="D22" s="68" t="str">
        <f>IF(C22&lt;&gt;"",VLOOKUP($C22,'Elenco giocatori'!$B$2:$H$1308,2,FALSE),"")</f>
        <v>TARTARI GIANLUCA</v>
      </c>
      <c r="E22" s="69" t="str">
        <f>IF(C22&lt;&gt;"",VLOOKUP($C22,'Elenco giocatori'!$B$2:$H$1308,4,FALSE),"")</f>
        <v>M/D</v>
      </c>
      <c r="F22" s="69">
        <f>IF(C22&lt;&gt;"",VLOOKUP($E22,'Elenco giocatori'!$J$2:$K$5,2,FALSE),"")</f>
        <v>15</v>
      </c>
      <c r="G22" s="69">
        <f>IF(C22&lt;&gt;"",VLOOKUP($C22,'Elenco giocatori'!$B$2:$H$1308,7,FALSE),"")</f>
        <v>0</v>
      </c>
      <c r="H22" s="70">
        <v>6</v>
      </c>
      <c r="I22" s="71">
        <v>1210</v>
      </c>
      <c r="J22" s="72">
        <f t="shared" si="0"/>
        <v>1300</v>
      </c>
      <c r="K22" s="70">
        <f>IF(C22&lt;&gt;"",SUM(J22:J24),"")</f>
        <v>3602</v>
      </c>
      <c r="L22" s="214">
        <f>IF(C22&lt;&gt;"",SUM(J22:J24),"")</f>
        <v>3602</v>
      </c>
    </row>
    <row r="23" spans="1:12" ht="15">
      <c r="A23" s="217"/>
      <c r="B23" s="73" t="str">
        <f>IF(C23&lt;&gt;"",VLOOKUP($C23,'Elenco giocatori'!$B$2:$H$1308,3,FALSE),"")</f>
        <v>Nuovo Mondo</v>
      </c>
      <c r="C23" s="74" t="s">
        <v>785</v>
      </c>
      <c r="D23" s="73" t="str">
        <f>IF(C23&lt;&gt;"",VLOOKUP($C23,'Elenco giocatori'!$B$2:$H$1308,2,FALSE),"")</f>
        <v>CAVALLINI DANIELE</v>
      </c>
      <c r="E23" s="74" t="str">
        <f>IF(C23&lt;&gt;"",VLOOKUP($C23,'Elenco giocatori'!$B$2:$H$1308,4,FALSE),"")</f>
        <v>M/C</v>
      </c>
      <c r="F23" s="74">
        <f>IF(C23&lt;&gt;"",VLOOKUP($E23,'Elenco giocatori'!$J$2:$K$5,2,FALSE),"")</f>
        <v>10</v>
      </c>
      <c r="G23" s="74">
        <f>IF(C23&lt;&gt;"",VLOOKUP($C23,'Elenco giocatori'!$B$2:$H$1308,7,FALSE),"")</f>
        <v>0</v>
      </c>
      <c r="H23" s="75">
        <v>6</v>
      </c>
      <c r="I23" s="76">
        <v>1092</v>
      </c>
      <c r="J23" s="26">
        <f t="shared" si="0"/>
        <v>1152</v>
      </c>
      <c r="K23" s="26">
        <f>K22</f>
        <v>3602</v>
      </c>
      <c r="L23" s="215"/>
    </row>
    <row r="24" spans="1:12" ht="15">
      <c r="A24" s="208"/>
      <c r="B24" s="45" t="str">
        <f>IF(C24&lt;&gt;"",VLOOKUP($C24,'Elenco giocatori'!$B$2:$H$1308,3,FALSE),"")</f>
        <v>Nuovo Mondo</v>
      </c>
      <c r="C24" s="46" t="s">
        <v>137</v>
      </c>
      <c r="D24" s="45" t="str">
        <f>IF(C24&lt;&gt;"",VLOOKUP($C24,'Elenco giocatori'!$B$2:$H$1308,2,FALSE),"")</f>
        <v>MICHELINI STEFANO</v>
      </c>
      <c r="E24" s="46" t="str">
        <f>IF(C24&lt;&gt;"",VLOOKUP($C24,'Elenco giocatori'!$B$2:$H$1308,4,FALSE),"")</f>
        <v>M/A</v>
      </c>
      <c r="F24" s="46">
        <f>IF(C24&lt;&gt;"",VLOOKUP($E24,'Elenco giocatori'!$J$2:$K$5,2,FALSE),"")</f>
        <v>0</v>
      </c>
      <c r="G24" s="46">
        <f>IF(C24&lt;&gt;"",VLOOKUP($C24,'Elenco giocatori'!$B$2:$H$1308,7,FALSE),"")</f>
        <v>0</v>
      </c>
      <c r="H24" s="77">
        <v>6</v>
      </c>
      <c r="I24" s="78">
        <v>1150</v>
      </c>
      <c r="J24" s="26">
        <f t="shared" si="0"/>
        <v>1150</v>
      </c>
      <c r="K24" s="30">
        <f>K23</f>
        <v>3602</v>
      </c>
      <c r="L24" s="216"/>
    </row>
    <row r="25" spans="1:12" ht="15">
      <c r="A25" s="207">
        <v>7</v>
      </c>
      <c r="B25" s="68" t="str">
        <f>IF(C25&lt;&gt;"",VLOOKUP($C25,'Elenco giocatori'!$B$2:$H$1308,3,FALSE),"")</f>
        <v>A.S.B. Thunder Team</v>
      </c>
      <c r="C25" s="69" t="s">
        <v>102</v>
      </c>
      <c r="D25" s="68" t="str">
        <f>IF(C25&lt;&gt;"",VLOOKUP($C25,'Elenco giocatori'!$B$2:$H$1308,2,FALSE),"")</f>
        <v>BALLARIN RENATO</v>
      </c>
      <c r="E25" s="69" t="str">
        <f>IF(C25&lt;&gt;"",VLOOKUP($C25,'Elenco giocatori'!$B$2:$H$1308,4,FALSE),"")</f>
        <v>M/A</v>
      </c>
      <c r="F25" s="69">
        <f>IF(C25&lt;&gt;"",VLOOKUP($E25,'Elenco giocatori'!$J$2:$K$5,2,FALSE),"")</f>
        <v>0</v>
      </c>
      <c r="G25" s="69">
        <f>IF(C25&lt;&gt;"",VLOOKUP($C25,'Elenco giocatori'!$B$2:$H$1308,7,FALSE),"")</f>
        <v>0</v>
      </c>
      <c r="H25" s="70">
        <v>6</v>
      </c>
      <c r="I25" s="71">
        <v>1272</v>
      </c>
      <c r="J25" s="72">
        <f t="shared" si="0"/>
        <v>1272</v>
      </c>
      <c r="K25" s="70">
        <f>IF(C25&lt;&gt;"",SUM(J25:J27),"")</f>
        <v>3599</v>
      </c>
      <c r="L25" s="214">
        <f>IF(C25&lt;&gt;"",SUM(J25:J27),"")</f>
        <v>3599</v>
      </c>
    </row>
    <row r="26" spans="1:12" ht="15">
      <c r="A26" s="217"/>
      <c r="B26" s="73" t="str">
        <f>IF(C26&lt;&gt;"",VLOOKUP($C26,'Elenco giocatori'!$B$2:$H$1308,3,FALSE),"")</f>
        <v>A.S.B. Thunder Team</v>
      </c>
      <c r="C26" s="74" t="s">
        <v>1494</v>
      </c>
      <c r="D26" s="73" t="str">
        <f>IF(C26&lt;&gt;"",VLOOKUP($C26,'Elenco giocatori'!$B$2:$H$1308,2,FALSE),"")</f>
        <v>ZANETTE LIDIANO</v>
      </c>
      <c r="E26" s="74" t="str">
        <f>IF(C26&lt;&gt;"",VLOOKUP($C26,'Elenco giocatori'!$B$2:$H$1308,4,FALSE),"")</f>
        <v>M/A</v>
      </c>
      <c r="F26" s="74">
        <f>IF(C26&lt;&gt;"",VLOOKUP($E26,'Elenco giocatori'!$J$2:$K$5,2,FALSE),"")</f>
        <v>0</v>
      </c>
      <c r="G26" s="74">
        <f>IF(C26&lt;&gt;"",VLOOKUP($C26,'Elenco giocatori'!$B$2:$H$1308,7,FALSE),"")</f>
        <v>0</v>
      </c>
      <c r="H26" s="75">
        <v>6</v>
      </c>
      <c r="I26" s="82">
        <v>1170</v>
      </c>
      <c r="J26" s="26">
        <f t="shared" si="0"/>
        <v>1170</v>
      </c>
      <c r="K26" s="75">
        <f>K25</f>
        <v>3599</v>
      </c>
      <c r="L26" s="215"/>
    </row>
    <row r="27" spans="1:12" ht="15">
      <c r="A27" s="208"/>
      <c r="B27" s="45" t="str">
        <f>IF(C27&lt;&gt;"",VLOOKUP($C27,'Elenco giocatori'!$B$2:$H$1308,3,FALSE),"")</f>
        <v>A.S.B. Thunder Team</v>
      </c>
      <c r="C27" s="46" t="s">
        <v>943</v>
      </c>
      <c r="D27" s="45" t="str">
        <f>IF(C27&lt;&gt;"",VLOOKUP($C27,'Elenco giocatori'!$B$2:$H$1308,2,FALSE),"")</f>
        <v>BORILE DIEGO</v>
      </c>
      <c r="E27" s="46" t="str">
        <f>IF(C27&lt;&gt;"",VLOOKUP($C27,'Elenco giocatori'!$B$2:$H$1308,4,FALSE),"")</f>
        <v>M/C</v>
      </c>
      <c r="F27" s="46">
        <f>IF(C27&lt;&gt;"",VLOOKUP($E27,'Elenco giocatori'!$J$2:$K$5,2,FALSE),"")</f>
        <v>10</v>
      </c>
      <c r="G27" s="46">
        <f>IF(C27&lt;&gt;"",VLOOKUP($C27,'Elenco giocatori'!$B$2:$H$1308,7,FALSE),"")</f>
        <v>0</v>
      </c>
      <c r="H27" s="77">
        <v>6</v>
      </c>
      <c r="I27" s="78">
        <v>1097</v>
      </c>
      <c r="J27" s="30">
        <f t="shared" si="0"/>
        <v>1157</v>
      </c>
      <c r="K27" s="77">
        <f>K26</f>
        <v>3599</v>
      </c>
      <c r="L27" s="216"/>
    </row>
    <row r="28" spans="1:12" ht="15">
      <c r="A28" s="207">
        <v>8</v>
      </c>
      <c r="B28" s="68" t="str">
        <f>IF(C28&lt;&gt;"",VLOOKUP($C28,'Elenco giocatori'!$B$2:$H$1308,3,FALSE),"")</f>
        <v>Galeone</v>
      </c>
      <c r="C28" s="83" t="s">
        <v>466</v>
      </c>
      <c r="D28" s="68" t="str">
        <f>IF(C28&lt;&gt;"",VLOOKUP($C28,'Elenco giocatori'!$B$2:$H$1308,2,FALSE),"")</f>
        <v>NANNETTI MIRKO</v>
      </c>
      <c r="E28" s="69" t="str">
        <f>IF(C28&lt;&gt;"",VLOOKUP($C28,'Elenco giocatori'!$B$2:$H$1308,4,FALSE),"")</f>
        <v>M/A</v>
      </c>
      <c r="F28" s="69">
        <f>IF(C28&lt;&gt;"",VLOOKUP($E28,'Elenco giocatori'!$J$2:$K$5,2,FALSE),"")</f>
        <v>0</v>
      </c>
      <c r="G28" s="69">
        <f>IF(C28&lt;&gt;"",VLOOKUP($C28,'Elenco giocatori'!$B$2:$H$1308,7,FALSE),"")</f>
        <v>0</v>
      </c>
      <c r="H28" s="70">
        <v>6</v>
      </c>
      <c r="I28" s="71">
        <v>1237</v>
      </c>
      <c r="J28" s="26">
        <f t="shared" si="0"/>
        <v>1237</v>
      </c>
      <c r="K28" s="70">
        <f>IF(C28&lt;&gt;"",SUM(J28:J30),"")</f>
        <v>3594</v>
      </c>
      <c r="L28" s="214">
        <f>IF(C28&lt;&gt;"",SUM(J28:J30),"")</f>
        <v>3594</v>
      </c>
    </row>
    <row r="29" spans="1:12" ht="15">
      <c r="A29" s="217"/>
      <c r="B29" s="73" t="str">
        <f>IF(C29&lt;&gt;"",VLOOKUP($C29,'Elenco giocatori'!$B$2:$H$1308,3,FALSE),"")</f>
        <v>Mandrake</v>
      </c>
      <c r="C29" s="83" t="s">
        <v>1512</v>
      </c>
      <c r="D29" s="73" t="str">
        <f>IF(C29&lt;&gt;"",VLOOKUP($C29,'Elenco giocatori'!$B$2:$H$1308,2,FALSE),"")</f>
        <v>GROPPIONI FAUSTO</v>
      </c>
      <c r="E29" s="74" t="str">
        <f>IF(C29&lt;&gt;"",VLOOKUP($C29,'Elenco giocatori'!$B$2:$H$1308,4,FALSE),"")</f>
        <v>M/A</v>
      </c>
      <c r="F29" s="74">
        <f>IF(C29&lt;&gt;"",VLOOKUP($E29,'Elenco giocatori'!$J$2:$K$5,2,FALSE),"")</f>
        <v>0</v>
      </c>
      <c r="G29" s="74">
        <f>IF(C29&lt;&gt;"",VLOOKUP($C29,'Elenco giocatori'!$B$2:$H$1308,7,FALSE),"")</f>
        <v>0</v>
      </c>
      <c r="H29" s="75">
        <v>6</v>
      </c>
      <c r="I29" s="76">
        <v>1196</v>
      </c>
      <c r="J29" s="26">
        <f t="shared" si="0"/>
        <v>1196</v>
      </c>
      <c r="K29" s="26">
        <f>K28</f>
        <v>3594</v>
      </c>
      <c r="L29" s="215"/>
    </row>
    <row r="30" spans="1:12" ht="15">
      <c r="A30" s="208"/>
      <c r="B30" s="45" t="str">
        <f>IF(C30&lt;&gt;"",VLOOKUP($C30,'Elenco giocatori'!$B$2:$H$1308,3,FALSE),"")</f>
        <v>Galeone</v>
      </c>
      <c r="C30" s="83" t="s">
        <v>2353</v>
      </c>
      <c r="D30" s="45" t="str">
        <f>IF(C30&lt;&gt;"",VLOOKUP($C30,'Elenco giocatori'!$B$2:$H$1308,2,FALSE),"")</f>
        <v>GUZZINATI BENITO</v>
      </c>
      <c r="E30" s="46" t="str">
        <f>IF(C30&lt;&gt;"",VLOOKUP($C30,'Elenco giocatori'!$B$2:$H$1308,4,FALSE),"")</f>
        <v>M/C</v>
      </c>
      <c r="F30" s="46">
        <f>IF(C30&lt;&gt;"",VLOOKUP($E30,'Elenco giocatori'!$J$2:$K$5,2,FALSE),"")</f>
        <v>10</v>
      </c>
      <c r="G30" s="46">
        <f>IF(C30&lt;&gt;"",VLOOKUP($C30,'Elenco giocatori'!$B$2:$H$1308,7,FALSE),"")</f>
        <v>9</v>
      </c>
      <c r="H30" s="77">
        <v>6</v>
      </c>
      <c r="I30" s="78">
        <v>1047</v>
      </c>
      <c r="J30" s="30">
        <f t="shared" si="0"/>
        <v>1161</v>
      </c>
      <c r="K30" s="30">
        <f>K29</f>
        <v>3594</v>
      </c>
      <c r="L30" s="216"/>
    </row>
    <row r="31" spans="1:12" ht="15">
      <c r="A31" s="207">
        <v>9</v>
      </c>
      <c r="B31" s="68" t="str">
        <f>IF(C31&lt;&gt;"",VLOOKUP($C31,'Elenco giocatori'!$B$2:$H$1308,3,FALSE),"")</f>
        <v>A.S. 2001</v>
      </c>
      <c r="C31" s="69" t="s">
        <v>468</v>
      </c>
      <c r="D31" s="68" t="str">
        <f>IF(C31&lt;&gt;"",VLOOKUP($C31,'Elenco giocatori'!$B$2:$H$1308,2,FALSE),"")</f>
        <v>MAGNI GIORGIO</v>
      </c>
      <c r="E31" s="69" t="str">
        <f>IF(C31&lt;&gt;"",VLOOKUP($C31,'Elenco giocatori'!$B$2:$H$1308,4,FALSE),"")</f>
        <v>M/B</v>
      </c>
      <c r="F31" s="69">
        <f>IF(C31&lt;&gt;"",VLOOKUP($E31,'Elenco giocatori'!$J$2:$K$5,2,FALSE),"")</f>
        <v>5</v>
      </c>
      <c r="G31" s="69">
        <f>IF(C31&lt;&gt;"",VLOOKUP($C31,'Elenco giocatori'!$B$2:$H$1308,7,FALSE),"")</f>
        <v>0</v>
      </c>
      <c r="H31" s="70">
        <v>6</v>
      </c>
      <c r="I31" s="71">
        <v>1229</v>
      </c>
      <c r="J31" s="72">
        <f t="shared" si="0"/>
        <v>1259</v>
      </c>
      <c r="K31" s="70">
        <f>IF(C31&lt;&gt;"",SUM(J31:J33),"")</f>
        <v>3565</v>
      </c>
      <c r="L31" s="214">
        <f>IF(C31&lt;&gt;"",SUM(J31:J33),"")</f>
        <v>3565</v>
      </c>
    </row>
    <row r="32" spans="1:12" ht="15">
      <c r="A32" s="217"/>
      <c r="B32" s="73" t="str">
        <f>IF(C32&lt;&gt;"",VLOOKUP($C32,'Elenco giocatori'!$B$2:$H$1308,3,FALSE),"")</f>
        <v>A.S. 2001</v>
      </c>
      <c r="C32" s="74" t="s">
        <v>1749</v>
      </c>
      <c r="D32" s="73" t="str">
        <f>IF(C32&lt;&gt;"",VLOOKUP($C32,'Elenco giocatori'!$B$2:$H$1308,2,FALSE),"")</f>
        <v>CATANI DANILO</v>
      </c>
      <c r="E32" s="74" t="str">
        <f>IF(C32&lt;&gt;"",VLOOKUP($C32,'Elenco giocatori'!$B$2:$H$1308,4,FALSE),"")</f>
        <v>M/A</v>
      </c>
      <c r="F32" s="74">
        <f>IF(C32&lt;&gt;"",VLOOKUP($E32,'Elenco giocatori'!$J$2:$K$5,2,FALSE),"")</f>
        <v>0</v>
      </c>
      <c r="G32" s="74">
        <f>IF(C32&lt;&gt;"",VLOOKUP($C32,'Elenco giocatori'!$B$2:$H$1308,7,FALSE),"")</f>
        <v>0</v>
      </c>
      <c r="H32" s="75">
        <v>6</v>
      </c>
      <c r="I32" s="76">
        <v>1169</v>
      </c>
      <c r="J32" s="26">
        <f t="shared" si="0"/>
        <v>1169</v>
      </c>
      <c r="K32" s="26">
        <f>K31</f>
        <v>3565</v>
      </c>
      <c r="L32" s="215"/>
    </row>
    <row r="33" spans="1:12" ht="15">
      <c r="A33" s="208"/>
      <c r="B33" s="45" t="str">
        <f>IF(C33&lt;&gt;"",VLOOKUP($C33,'Elenco giocatori'!$B$2:$H$1308,3,FALSE),"")</f>
        <v>A.S. 2001</v>
      </c>
      <c r="C33" s="46" t="s">
        <v>1526</v>
      </c>
      <c r="D33" s="45" t="str">
        <f>IF(C33&lt;&gt;"",VLOOKUP($C33,'Elenco giocatori'!$B$2:$H$1308,2,FALSE),"")</f>
        <v>GALLI MAURO</v>
      </c>
      <c r="E33" s="46" t="str">
        <f>IF(C33&lt;&gt;"",VLOOKUP($C33,'Elenco giocatori'!$B$2:$H$1308,4,FALSE),"")</f>
        <v>M/B</v>
      </c>
      <c r="F33" s="46">
        <f>IF(C33&lt;&gt;"",VLOOKUP($E33,'Elenco giocatori'!$J$2:$K$5,2,FALSE),"")</f>
        <v>5</v>
      </c>
      <c r="G33" s="46">
        <f>IF(C33&lt;&gt;"",VLOOKUP($C33,'Elenco giocatori'!$B$2:$H$1308,7,FALSE),"")</f>
        <v>0</v>
      </c>
      <c r="H33" s="77">
        <v>6</v>
      </c>
      <c r="I33" s="78">
        <v>1107</v>
      </c>
      <c r="J33" s="30">
        <f t="shared" si="0"/>
        <v>1137</v>
      </c>
      <c r="K33" s="30">
        <f>K32</f>
        <v>3565</v>
      </c>
      <c r="L33" s="216"/>
    </row>
    <row r="34" spans="1:12" ht="15">
      <c r="A34" s="207">
        <v>10</v>
      </c>
      <c r="B34" s="68" t="str">
        <f>IF(C34&lt;&gt;"",VLOOKUP($C34,'Elenco giocatori'!$B$2:$H$1308,3,FALSE),"")</f>
        <v>B.C. Salerno</v>
      </c>
      <c r="C34" s="69" t="s">
        <v>353</v>
      </c>
      <c r="D34" s="68" t="str">
        <f>IF(C34&lt;&gt;"",VLOOKUP($C34,'Elenco giocatori'!$B$2:$H$1308,2,FALSE),"")</f>
        <v>CUOMO GIUSEPPE</v>
      </c>
      <c r="E34" s="69" t="str">
        <f>IF(C34&lt;&gt;"",VLOOKUP($C34,'Elenco giocatori'!$B$2:$H$1308,4,FALSE),"")</f>
        <v>M/B</v>
      </c>
      <c r="F34" s="69">
        <f>IF(C34&lt;&gt;"",VLOOKUP($E34,'Elenco giocatori'!$J$2:$K$5,2,FALSE),"")</f>
        <v>5</v>
      </c>
      <c r="G34" s="69">
        <f>IF(C34&lt;&gt;"",VLOOKUP($C34,'Elenco giocatori'!$B$2:$H$1308,7,FALSE),"")</f>
        <v>0</v>
      </c>
      <c r="H34" s="70">
        <v>6</v>
      </c>
      <c r="I34" s="71">
        <v>1183</v>
      </c>
      <c r="J34" s="72">
        <f t="shared" si="0"/>
        <v>1213</v>
      </c>
      <c r="K34" s="70">
        <f>IF(C34&lt;&gt;"",SUM(J34:J36),"")</f>
        <v>3558</v>
      </c>
      <c r="L34" s="214">
        <f>IF(C34&lt;&gt;"",SUM(J34:J36),"")</f>
        <v>3558</v>
      </c>
    </row>
    <row r="35" spans="1:12" ht="15">
      <c r="A35" s="217"/>
      <c r="B35" s="73" t="str">
        <f>IF(C35&lt;&gt;"",VLOOKUP($C35,'Elenco giocatori'!$B$2:$H$1308,3,FALSE),"")</f>
        <v>A.S. The Monsters</v>
      </c>
      <c r="C35" s="74" t="s">
        <v>321</v>
      </c>
      <c r="D35" s="73" t="str">
        <f>IF(C35&lt;&gt;"",VLOOKUP($C35,'Elenco giocatori'!$B$2:$H$1308,2,FALSE),"")</f>
        <v>IORIO ALDO</v>
      </c>
      <c r="E35" s="74" t="str">
        <f>IF(C35&lt;&gt;"",VLOOKUP($C35,'Elenco giocatori'!$B$2:$H$1308,4,FALSE),"")</f>
        <v>M/A</v>
      </c>
      <c r="F35" s="74">
        <f>IF(C35&lt;&gt;"",VLOOKUP($E35,'Elenco giocatori'!$J$2:$K$5,2,FALSE),"")</f>
        <v>0</v>
      </c>
      <c r="G35" s="74">
        <f>IF(C35&lt;&gt;"",VLOOKUP($C35,'Elenco giocatori'!$B$2:$H$1308,7,FALSE),"")</f>
        <v>0</v>
      </c>
      <c r="H35" s="75">
        <v>6</v>
      </c>
      <c r="I35" s="76">
        <v>1210</v>
      </c>
      <c r="J35" s="26">
        <f t="shared" si="0"/>
        <v>1210</v>
      </c>
      <c r="K35" s="26">
        <f>K34</f>
        <v>3558</v>
      </c>
      <c r="L35" s="215"/>
    </row>
    <row r="36" spans="1:12" ht="15">
      <c r="A36" s="208"/>
      <c r="B36" s="45" t="str">
        <f>IF(C36&lt;&gt;"",VLOOKUP($C36,'Elenco giocatori'!$B$2:$H$1308,3,FALSE),"")</f>
        <v>B.C. Salerno</v>
      </c>
      <c r="C36" s="46" t="s">
        <v>351</v>
      </c>
      <c r="D36" s="45" t="str">
        <f>IF(C36&lt;&gt;"",VLOOKUP($C36,'Elenco giocatori'!$B$2:$H$1308,2,FALSE),"")</f>
        <v>RAMONDINI PAOLO</v>
      </c>
      <c r="E36" s="46" t="str">
        <f>IF(C36&lt;&gt;"",VLOOKUP($C36,'Elenco giocatori'!$B$2:$H$1308,4,FALSE),"")</f>
        <v>M/A</v>
      </c>
      <c r="F36" s="46">
        <f>IF(C36&lt;&gt;"",VLOOKUP($E36,'Elenco giocatori'!$J$2:$K$5,2,FALSE),"")</f>
        <v>0</v>
      </c>
      <c r="G36" s="46">
        <f>IF(C36&lt;&gt;"",VLOOKUP($C36,'Elenco giocatori'!$B$2:$H$1308,7,FALSE),"")</f>
        <v>0</v>
      </c>
      <c r="H36" s="77">
        <v>6</v>
      </c>
      <c r="I36" s="78">
        <v>1135</v>
      </c>
      <c r="J36" s="30">
        <f t="shared" si="0"/>
        <v>1135</v>
      </c>
      <c r="K36" s="30">
        <f>K35</f>
        <v>3558</v>
      </c>
      <c r="L36" s="218"/>
    </row>
    <row r="37" spans="1:12" ht="15" customHeight="1">
      <c r="A37" s="207">
        <v>11</v>
      </c>
      <c r="B37" s="68" t="str">
        <f>IF(C37&lt;&gt;"",VLOOKUP($C37,'Elenco giocatori'!$B$2:$H$1308,3,FALSE),"")</f>
        <v>A.S. Amici Del King</v>
      </c>
      <c r="C37" s="69" t="s">
        <v>941</v>
      </c>
      <c r="D37" s="68" t="str">
        <f>IF(C37&lt;&gt;"",VLOOKUP($C37,'Elenco giocatori'!$B$2:$H$1308,2,FALSE),"")</f>
        <v>TROVATO SERGIO</v>
      </c>
      <c r="E37" s="69" t="str">
        <f>IF(C37&lt;&gt;"",VLOOKUP($C37,'Elenco giocatori'!$B$2:$H$1308,4,FALSE),"")</f>
        <v>M/D</v>
      </c>
      <c r="F37" s="69">
        <f>IF(C37&lt;&gt;"",VLOOKUP($E37,'Elenco giocatori'!$J$2:$K$5,2,FALSE),"")</f>
        <v>15</v>
      </c>
      <c r="G37" s="69">
        <f>IF(C37&lt;&gt;"",VLOOKUP($C37,'Elenco giocatori'!$B$2:$H$1308,7,FALSE),"")</f>
        <v>0</v>
      </c>
      <c r="H37" s="70">
        <v>6</v>
      </c>
      <c r="I37" s="71">
        <v>1129</v>
      </c>
      <c r="J37" s="72">
        <f>IF(C37&lt;&gt;"",I37+(F37+G37)*H37,"")</f>
        <v>1219</v>
      </c>
      <c r="K37" s="70">
        <f>IF(C37&lt;&gt;"",SUM(J37:J39),"")</f>
        <v>3556</v>
      </c>
      <c r="L37" s="214">
        <f>IF(C37&lt;&gt;"",SUM(J37:J39),"")</f>
        <v>3556</v>
      </c>
    </row>
    <row r="38" spans="1:12" ht="15" customHeight="1">
      <c r="A38" s="217"/>
      <c r="B38" s="73" t="str">
        <f>IF(C38&lt;&gt;"",VLOOKUP($C38,'Elenco giocatori'!$B$2:$H$1308,3,FALSE),"")</f>
        <v>A.S. Xteam Alessandria</v>
      </c>
      <c r="C38" s="74" t="s">
        <v>371</v>
      </c>
      <c r="D38" s="73" t="str">
        <f>IF(C38&lt;&gt;"",VLOOKUP($C38,'Elenco giocatori'!$B$2:$H$1308,2,FALSE),"")</f>
        <v>GANDINO SERGIO</v>
      </c>
      <c r="E38" s="74" t="str">
        <f>IF(C38&lt;&gt;"",VLOOKUP($C38,'Elenco giocatori'!$B$2:$H$1308,4,FALSE),"")</f>
        <v>M/B</v>
      </c>
      <c r="F38" s="74">
        <f>IF(C38&lt;&gt;"",VLOOKUP($E38,'Elenco giocatori'!$J$2:$K$5,2,FALSE),"")</f>
        <v>5</v>
      </c>
      <c r="G38" s="74">
        <f>IF(C38&lt;&gt;"",VLOOKUP($C38,'Elenco giocatori'!$B$2:$H$1308,7,FALSE),"")</f>
        <v>0</v>
      </c>
      <c r="H38" s="75">
        <v>6</v>
      </c>
      <c r="I38" s="76">
        <v>1176</v>
      </c>
      <c r="J38" s="26">
        <f aca="true" t="shared" si="1" ref="J38:J66">IF(C38&lt;&gt;"",I38+(F38+G38)*H38,"")</f>
        <v>1206</v>
      </c>
      <c r="K38" s="26">
        <f>K37</f>
        <v>3556</v>
      </c>
      <c r="L38" s="215"/>
    </row>
    <row r="39" spans="1:12" ht="15" customHeight="1">
      <c r="A39" s="208"/>
      <c r="B39" s="45" t="str">
        <f>IF(C39&lt;&gt;"",VLOOKUP($C39,'Elenco giocatori'!$B$2:$H$1308,3,FALSE),"")</f>
        <v>A.S. Amici Del King</v>
      </c>
      <c r="C39" s="46" t="s">
        <v>707</v>
      </c>
      <c r="D39" s="45" t="str">
        <f>IF(C39&lt;&gt;"",VLOOKUP($C39,'Elenco giocatori'!$B$2:$H$1308,2,FALSE),"")</f>
        <v>SARACINO SABINO</v>
      </c>
      <c r="E39" s="46" t="str">
        <f>IF(C39&lt;&gt;"",VLOOKUP($C39,'Elenco giocatori'!$B$2:$H$1308,4,FALSE),"")</f>
        <v>M/C</v>
      </c>
      <c r="F39" s="46">
        <f>IF(C39&lt;&gt;"",VLOOKUP($E39,'Elenco giocatori'!$J$2:$K$5,2,FALSE),"")</f>
        <v>10</v>
      </c>
      <c r="G39" s="46">
        <f>IF(C39&lt;&gt;"",VLOOKUP($C39,'Elenco giocatori'!$B$2:$H$1308,7,FALSE),"")</f>
        <v>0</v>
      </c>
      <c r="H39" s="77">
        <v>6</v>
      </c>
      <c r="I39" s="78">
        <v>1071</v>
      </c>
      <c r="J39" s="30">
        <f t="shared" si="1"/>
        <v>1131</v>
      </c>
      <c r="K39" s="30">
        <f>K38</f>
        <v>3556</v>
      </c>
      <c r="L39" s="216"/>
    </row>
    <row r="40" spans="1:12" ht="15" customHeight="1">
      <c r="A40" s="207">
        <v>12</v>
      </c>
      <c r="B40" s="68" t="str">
        <f>IF(C40&lt;&gt;"",VLOOKUP($C40,'Elenco giocatori'!$B$2:$H$1308,3,FALSE),"")</f>
        <v>A.S. Cobra Bowling 1963 Mi</v>
      </c>
      <c r="C40" s="69" t="s">
        <v>2278</v>
      </c>
      <c r="D40" s="68" t="str">
        <f>IF(C40&lt;&gt;"",VLOOKUP($C40,'Elenco giocatori'!$B$2:$H$1308,2,FALSE),"")</f>
        <v>GARILLI ANTONIO</v>
      </c>
      <c r="E40" s="69" t="str">
        <f>IF(C40&lt;&gt;"",VLOOKUP($C40,'Elenco giocatori'!$B$2:$H$1308,4,FALSE),"")</f>
        <v>M/B</v>
      </c>
      <c r="F40" s="69">
        <f>IF(C40&lt;&gt;"",VLOOKUP($E40,'Elenco giocatori'!$J$2:$K$5,2,FALSE),"")</f>
        <v>5</v>
      </c>
      <c r="G40" s="69">
        <f>IF(C40&lt;&gt;"",VLOOKUP($C40,'Elenco giocatori'!$B$2:$H$1308,7,FALSE),"")</f>
        <v>0</v>
      </c>
      <c r="H40" s="70">
        <v>6</v>
      </c>
      <c r="I40" s="71">
        <v>1277</v>
      </c>
      <c r="J40" s="72">
        <f t="shared" si="1"/>
        <v>1307</v>
      </c>
      <c r="K40" s="70">
        <f>IF(C40&lt;&gt;"",SUM(J40:J42),"")</f>
        <v>3554</v>
      </c>
      <c r="L40" s="214">
        <f>IF(C40&lt;&gt;"",SUM(J40:J42),"")</f>
        <v>3554</v>
      </c>
    </row>
    <row r="41" spans="1:12" ht="15" customHeight="1">
      <c r="A41" s="217"/>
      <c r="B41" s="73" t="str">
        <f>IF(C41&lt;&gt;"",VLOOKUP($C41,'Elenco giocatori'!$B$2:$H$1308,3,FALSE),"")</f>
        <v>A.S. Cobra Bowling 1963 Mi</v>
      </c>
      <c r="C41" s="74" t="s">
        <v>1548</v>
      </c>
      <c r="D41" s="73" t="str">
        <f>IF(C41&lt;&gt;"",VLOOKUP($C41,'Elenco giocatori'!$B$2:$H$1308,2,FALSE),"")</f>
        <v>PROVENZI SANTO</v>
      </c>
      <c r="E41" s="74" t="str">
        <f>IF(C41&lt;&gt;"",VLOOKUP($C41,'Elenco giocatori'!$B$2:$H$1308,4,FALSE),"")</f>
        <v>M/A</v>
      </c>
      <c r="F41" s="74">
        <f>IF(C41&lt;&gt;"",VLOOKUP($E41,'Elenco giocatori'!$J$2:$K$5,2,FALSE),"")</f>
        <v>0</v>
      </c>
      <c r="G41" s="74">
        <f>IF(C41&lt;&gt;"",VLOOKUP($C41,'Elenco giocatori'!$B$2:$H$1308,7,FALSE),"")</f>
        <v>0</v>
      </c>
      <c r="H41" s="75">
        <v>6</v>
      </c>
      <c r="I41" s="76">
        <v>1178</v>
      </c>
      <c r="J41" s="26">
        <f t="shared" si="1"/>
        <v>1178</v>
      </c>
      <c r="K41" s="26">
        <f>K40</f>
        <v>3554</v>
      </c>
      <c r="L41" s="215"/>
    </row>
    <row r="42" spans="1:12" ht="15" customHeight="1">
      <c r="A42" s="208"/>
      <c r="B42" s="45" t="str">
        <f>IF(C42&lt;&gt;"",VLOOKUP($C42,'Elenco giocatori'!$B$2:$H$1308,3,FALSE),"")</f>
        <v>A.S. Cobra Bowling 1963 Mi</v>
      </c>
      <c r="C42" s="46" t="s">
        <v>1453</v>
      </c>
      <c r="D42" s="45" t="str">
        <f>IF(C42&lt;&gt;"",VLOOKUP($C42,'Elenco giocatori'!$B$2:$H$1308,2,FALSE),"")</f>
        <v>TISO MAURIZIO</v>
      </c>
      <c r="E42" s="46" t="str">
        <f>IF(C42&lt;&gt;"",VLOOKUP($C42,'Elenco giocatori'!$B$2:$H$1308,4,FALSE),"")</f>
        <v>M/B</v>
      </c>
      <c r="F42" s="46">
        <f>IF(C42&lt;&gt;"",VLOOKUP($E42,'Elenco giocatori'!$J$2:$K$5,2,FALSE),"")</f>
        <v>5</v>
      </c>
      <c r="G42" s="46">
        <f>IF(C42&lt;&gt;"",VLOOKUP($C42,'Elenco giocatori'!$B$2:$H$1308,7,FALSE),"")</f>
        <v>0</v>
      </c>
      <c r="H42" s="77">
        <v>6</v>
      </c>
      <c r="I42" s="78">
        <v>1039</v>
      </c>
      <c r="J42" s="30">
        <f t="shared" si="1"/>
        <v>1069</v>
      </c>
      <c r="K42" s="30">
        <f>K41</f>
        <v>3554</v>
      </c>
      <c r="L42" s="216"/>
    </row>
    <row r="43" spans="1:12" ht="15" customHeight="1">
      <c r="A43" s="207">
        <v>13</v>
      </c>
      <c r="B43" s="68" t="str">
        <f>IF(C43&lt;&gt;"",VLOOKUP($C43,'Elenco giocatori'!$B$2:$H$1308,3,FALSE),"")</f>
        <v>Galeone</v>
      </c>
      <c r="C43" s="69" t="s">
        <v>2581</v>
      </c>
      <c r="D43" s="68" t="str">
        <f>IF(C43&lt;&gt;"",VLOOKUP($C43,'Elenco giocatori'!$B$2:$H$1308,2,FALSE),"")</f>
        <v>MASETTI LORIS</v>
      </c>
      <c r="E43" s="69" t="str">
        <f>IF(C43&lt;&gt;"",VLOOKUP($C43,'Elenco giocatori'!$B$2:$H$1308,4,FALSE),"")</f>
        <v>M/A</v>
      </c>
      <c r="F43" s="69">
        <f>IF(C43&lt;&gt;"",VLOOKUP($E43,'Elenco giocatori'!$J$2:$K$5,2,FALSE),"")</f>
        <v>0</v>
      </c>
      <c r="G43" s="69">
        <f>IF(C43&lt;&gt;"",VLOOKUP($C43,'Elenco giocatori'!$B$2:$H$1308,7,FALSE),"")</f>
        <v>2</v>
      </c>
      <c r="H43" s="70">
        <v>6</v>
      </c>
      <c r="I43" s="71">
        <v>1258</v>
      </c>
      <c r="J43" s="72">
        <f t="shared" si="1"/>
        <v>1270</v>
      </c>
      <c r="K43" s="70">
        <f>IF(C43&lt;&gt;"",SUM(J43:J45),"")</f>
        <v>3553</v>
      </c>
      <c r="L43" s="214">
        <f>IF(C43&lt;&gt;"",SUM(J43:J45),"")</f>
        <v>3553</v>
      </c>
    </row>
    <row r="44" spans="1:12" ht="15" customHeight="1">
      <c r="A44" s="217"/>
      <c r="B44" s="73" t="str">
        <f>IF(C44&lt;&gt;"",VLOOKUP($C44,'Elenco giocatori'!$B$2:$H$1308,3,FALSE),"")</f>
        <v>Galeone</v>
      </c>
      <c r="C44" s="74" t="s">
        <v>2357</v>
      </c>
      <c r="D44" s="73" t="str">
        <f>IF(C44&lt;&gt;"",VLOOKUP($C44,'Elenco giocatori'!$B$2:$H$1308,2,FALSE),"")</f>
        <v>MANDRIOLI CARLO</v>
      </c>
      <c r="E44" s="74" t="str">
        <f>IF(C44&lt;&gt;"",VLOOKUP($C44,'Elenco giocatori'!$B$2:$H$1308,4,FALSE),"")</f>
        <v>M/A</v>
      </c>
      <c r="F44" s="74">
        <f>IF(C44&lt;&gt;"",VLOOKUP($E44,'Elenco giocatori'!$J$2:$K$5,2,FALSE),"")</f>
        <v>0</v>
      </c>
      <c r="G44" s="74">
        <f>IF(C44&lt;&gt;"",VLOOKUP($C44,'Elenco giocatori'!$B$2:$H$1308,7,FALSE),"")</f>
        <v>1</v>
      </c>
      <c r="H44" s="75">
        <v>6</v>
      </c>
      <c r="I44" s="76">
        <v>1170</v>
      </c>
      <c r="J44" s="26">
        <f t="shared" si="1"/>
        <v>1176</v>
      </c>
      <c r="K44" s="26">
        <f>K43</f>
        <v>3553</v>
      </c>
      <c r="L44" s="215"/>
    </row>
    <row r="45" spans="1:12" ht="15" customHeight="1">
      <c r="A45" s="208"/>
      <c r="B45" s="45" t="str">
        <f>IF(C45&lt;&gt;"",VLOOKUP($C45,'Elenco giocatori'!$B$2:$H$1308,3,FALSE),"")</f>
        <v>Galeone</v>
      </c>
      <c r="C45" s="46" t="s">
        <v>1510</v>
      </c>
      <c r="D45" s="45" t="str">
        <f>IF(C45&lt;&gt;"",VLOOKUP($C45,'Elenco giocatori'!$B$2:$H$1308,2,FALSE),"")</f>
        <v>GALLETTI GIOVANNI</v>
      </c>
      <c r="E45" s="46" t="str">
        <f>IF(C45&lt;&gt;"",VLOOKUP($C45,'Elenco giocatori'!$B$2:$H$1308,4,FALSE),"")</f>
        <v>M/A</v>
      </c>
      <c r="F45" s="46">
        <f>IF(C45&lt;&gt;"",VLOOKUP($E45,'Elenco giocatori'!$J$2:$K$5,2,FALSE),"")</f>
        <v>0</v>
      </c>
      <c r="G45" s="46">
        <f>IF(C45&lt;&gt;"",VLOOKUP($C45,'Elenco giocatori'!$B$2:$H$1308,7,FALSE),"")</f>
        <v>0</v>
      </c>
      <c r="H45" s="77">
        <v>6</v>
      </c>
      <c r="I45" s="78">
        <v>1107</v>
      </c>
      <c r="J45" s="30">
        <f t="shared" si="1"/>
        <v>1107</v>
      </c>
      <c r="K45" s="30">
        <f>K44</f>
        <v>3553</v>
      </c>
      <c r="L45" s="216"/>
    </row>
    <row r="46" spans="1:12" ht="15" customHeight="1">
      <c r="A46" s="207">
        <v>14</v>
      </c>
      <c r="B46" s="68" t="str">
        <f>IF(C46&lt;&gt;"",VLOOKUP($C46,'Elenco giocatori'!$B$2:$H$1308,3,FALSE),"")</f>
        <v>New Bowling e Co</v>
      </c>
      <c r="C46" s="69" t="s">
        <v>293</v>
      </c>
      <c r="D46" s="68" t="str">
        <f>IF(C46&lt;&gt;"",VLOOKUP($C46,'Elenco giocatori'!$B$2:$H$1308,2,FALSE),"")</f>
        <v>AMORUSO SALVATORE</v>
      </c>
      <c r="E46" s="69" t="str">
        <f>IF(C46&lt;&gt;"",VLOOKUP($C46,'Elenco giocatori'!$B$2:$H$1308,4,FALSE),"")</f>
        <v>M/B</v>
      </c>
      <c r="F46" s="69">
        <f>IF(C46&lt;&gt;"",VLOOKUP($E46,'Elenco giocatori'!$J$2:$K$5,2,FALSE),"")</f>
        <v>5</v>
      </c>
      <c r="G46" s="69">
        <f>IF(C46&lt;&gt;"",VLOOKUP($C46,'Elenco giocatori'!$B$2:$H$1308,7,FALSE),"")</f>
        <v>0</v>
      </c>
      <c r="H46" s="70">
        <v>6</v>
      </c>
      <c r="I46" s="71">
        <v>1227</v>
      </c>
      <c r="J46" s="72">
        <f t="shared" si="1"/>
        <v>1257</v>
      </c>
      <c r="K46" s="70">
        <f>IF(C46&lt;&gt;"",SUM(J46:J48),"")</f>
        <v>3541</v>
      </c>
      <c r="L46" s="214">
        <f>IF(C46&lt;&gt;"",SUM(J46:J48),"")</f>
        <v>3541</v>
      </c>
    </row>
    <row r="47" spans="1:12" ht="15" customHeight="1">
      <c r="A47" s="217"/>
      <c r="B47" s="73" t="str">
        <f>IF(C47&lt;&gt;"",VLOOKUP($C47,'Elenco giocatori'!$B$2:$H$1308,3,FALSE),"")</f>
        <v>Mistral Napoli</v>
      </c>
      <c r="C47" s="74" t="s">
        <v>276</v>
      </c>
      <c r="D47" s="73" t="str">
        <f>IF(C47&lt;&gt;"",VLOOKUP($C47,'Elenco giocatori'!$B$2:$H$1308,2,FALSE),"")</f>
        <v>COMITANGELO FABIO</v>
      </c>
      <c r="E47" s="74" t="str">
        <f>IF(C47&lt;&gt;"",VLOOKUP($C47,'Elenco giocatori'!$B$2:$H$1308,4,FALSE),"")</f>
        <v>M/A</v>
      </c>
      <c r="F47" s="74">
        <f>IF(C47&lt;&gt;"",VLOOKUP($E47,'Elenco giocatori'!$J$2:$K$5,2,FALSE),"")</f>
        <v>0</v>
      </c>
      <c r="G47" s="74">
        <f>IF(C47&lt;&gt;"",VLOOKUP($C47,'Elenco giocatori'!$B$2:$H$1308,7,FALSE),"")</f>
        <v>0</v>
      </c>
      <c r="H47" s="75">
        <v>6</v>
      </c>
      <c r="I47" s="76">
        <v>1149</v>
      </c>
      <c r="J47" s="26">
        <f t="shared" si="1"/>
        <v>1149</v>
      </c>
      <c r="K47" s="26">
        <f>K46</f>
        <v>3541</v>
      </c>
      <c r="L47" s="215"/>
    </row>
    <row r="48" spans="1:12" ht="15" customHeight="1">
      <c r="A48" s="208"/>
      <c r="B48" s="45" t="str">
        <f>IF(C48&lt;&gt;"",VLOOKUP($C48,'Elenco giocatori'!$B$2:$H$1308,3,FALSE),"")</f>
        <v>Mistral Napoli</v>
      </c>
      <c r="C48" s="46" t="s">
        <v>1666</v>
      </c>
      <c r="D48" s="45" t="str">
        <f>IF(C48&lt;&gt;"",VLOOKUP($C48,'Elenco giocatori'!$B$2:$H$1308,2,FALSE),"")</f>
        <v>ANACLERIA FRANCESCO</v>
      </c>
      <c r="E48" s="46" t="str">
        <f>IF(C48&lt;&gt;"",VLOOKUP($C48,'Elenco giocatori'!$B$2:$H$1308,4,FALSE),"")</f>
        <v>M/B</v>
      </c>
      <c r="F48" s="46">
        <f>IF(C48&lt;&gt;"",VLOOKUP($E48,'Elenco giocatori'!$J$2:$K$5,2,FALSE),"")</f>
        <v>5</v>
      </c>
      <c r="G48" s="46">
        <f>IF(C48&lt;&gt;"",VLOOKUP($C48,'Elenco giocatori'!$B$2:$H$1308,7,FALSE),"")</f>
        <v>0</v>
      </c>
      <c r="H48" s="77">
        <v>6</v>
      </c>
      <c r="I48" s="78">
        <v>1105</v>
      </c>
      <c r="J48" s="30">
        <f t="shared" si="1"/>
        <v>1135</v>
      </c>
      <c r="K48" s="30">
        <f>K47</f>
        <v>3541</v>
      </c>
      <c r="L48" s="216"/>
    </row>
    <row r="49" spans="1:12" ht="15" customHeight="1">
      <c r="A49" s="207">
        <v>15</v>
      </c>
      <c r="B49" s="68" t="str">
        <f>IF(C49&lt;&gt;"",VLOOKUP($C49,'Elenco giocatori'!$B$2:$H$1308,3,FALSE),"")</f>
        <v>S.S. Lazio Bowling A.S.D.</v>
      </c>
      <c r="C49" s="79" t="s">
        <v>340</v>
      </c>
      <c r="D49" s="68" t="str">
        <f>IF(C49&lt;&gt;"",VLOOKUP($C49,'Elenco giocatori'!$B$2:$H$1308,2,FALSE),"")</f>
        <v>URZIA MASSIMO</v>
      </c>
      <c r="E49" s="69" t="str">
        <f>IF(C49&lt;&gt;"",VLOOKUP($C49,'Elenco giocatori'!$B$2:$H$1308,4,FALSE),"")</f>
        <v>M/D</v>
      </c>
      <c r="F49" s="69">
        <f>IF(C49&lt;&gt;"",VLOOKUP($E49,'Elenco giocatori'!$J$2:$K$5,2,FALSE),"")</f>
        <v>15</v>
      </c>
      <c r="G49" s="69">
        <f>IF(C49&lt;&gt;"",VLOOKUP($C49,'Elenco giocatori'!$B$2:$H$1308,7,FALSE),"")</f>
        <v>0</v>
      </c>
      <c r="H49" s="70">
        <v>6</v>
      </c>
      <c r="I49" s="71">
        <v>1093</v>
      </c>
      <c r="J49" s="72">
        <f t="shared" si="1"/>
        <v>1183</v>
      </c>
      <c r="K49" s="70">
        <f>IF(C49&lt;&gt;"",SUM(J49:J51),"")</f>
        <v>3526</v>
      </c>
      <c r="L49" s="214">
        <f>IF(C49&lt;&gt;"",SUM(J49:J51),"")</f>
        <v>3526</v>
      </c>
    </row>
    <row r="50" spans="1:12" ht="15" customHeight="1">
      <c r="A50" s="217"/>
      <c r="B50" s="73" t="str">
        <f>IF(C50&lt;&gt;"",VLOOKUP($C50,'Elenco giocatori'!$B$2:$H$1308,3,FALSE),"")</f>
        <v>S.S. Lazio Bowling A.S.D.</v>
      </c>
      <c r="C50" s="80" t="s">
        <v>780</v>
      </c>
      <c r="D50" s="73" t="str">
        <f>IF(C50&lt;&gt;"",VLOOKUP($C50,'Elenco giocatori'!$B$2:$H$1308,2,FALSE),"")</f>
        <v>MASTROGIACOMO ANTONIO</v>
      </c>
      <c r="E50" s="74" t="str">
        <f>IF(C50&lt;&gt;"",VLOOKUP($C50,'Elenco giocatori'!$B$2:$H$1308,4,FALSE),"")</f>
        <v>M/B</v>
      </c>
      <c r="F50" s="74">
        <f>IF(C50&lt;&gt;"",VLOOKUP($E50,'Elenco giocatori'!$J$2:$K$5,2,FALSE),"")</f>
        <v>5</v>
      </c>
      <c r="G50" s="74">
        <f>IF(C50&lt;&gt;"",VLOOKUP($C50,'Elenco giocatori'!$B$2:$H$1308,7,FALSE),"")</f>
        <v>0</v>
      </c>
      <c r="H50" s="75">
        <v>6</v>
      </c>
      <c r="I50" s="76">
        <v>1152</v>
      </c>
      <c r="J50" s="26">
        <f t="shared" si="1"/>
        <v>1182</v>
      </c>
      <c r="K50" s="26">
        <f>K49</f>
        <v>3526</v>
      </c>
      <c r="L50" s="215"/>
    </row>
    <row r="51" spans="1:12" ht="15" customHeight="1">
      <c r="A51" s="208"/>
      <c r="B51" s="45" t="str">
        <f>IF(C51&lt;&gt;"",VLOOKUP($C51,'Elenco giocatori'!$B$2:$H$1308,3,FALSE),"")</f>
        <v>S.S. Lazio Bowling A.S.D.</v>
      </c>
      <c r="C51" s="81" t="s">
        <v>716</v>
      </c>
      <c r="D51" s="45" t="str">
        <f>IF(C51&lt;&gt;"",VLOOKUP($C51,'Elenco giocatori'!$B$2:$H$1308,2,FALSE),"")</f>
        <v>SINI GUGLIELMO</v>
      </c>
      <c r="E51" s="46" t="str">
        <f>IF(C51&lt;&gt;"",VLOOKUP($C51,'Elenco giocatori'!$B$2:$H$1308,4,FALSE),"")</f>
        <v>M/C</v>
      </c>
      <c r="F51" s="46">
        <f>IF(C51&lt;&gt;"",VLOOKUP($E51,'Elenco giocatori'!$J$2:$K$5,2,FALSE),"")</f>
        <v>10</v>
      </c>
      <c r="G51" s="46">
        <f>IF(C51&lt;&gt;"",VLOOKUP($C51,'Elenco giocatori'!$B$2:$H$1308,7,FALSE),"")</f>
        <v>0</v>
      </c>
      <c r="H51" s="77">
        <v>6</v>
      </c>
      <c r="I51" s="78">
        <v>1101</v>
      </c>
      <c r="J51" s="30">
        <f t="shared" si="1"/>
        <v>1161</v>
      </c>
      <c r="K51" s="30">
        <f>K50</f>
        <v>3526</v>
      </c>
      <c r="L51" s="216"/>
    </row>
    <row r="52" spans="1:12" ht="15" customHeight="1">
      <c r="A52" s="207">
        <v>16</v>
      </c>
      <c r="B52" s="68" t="str">
        <f>IF(C52&lt;&gt;"",VLOOKUP($C52,'Elenco giocatori'!$B$2:$H$1308,3,FALSE),"")</f>
        <v>B.C. Game City</v>
      </c>
      <c r="C52" s="69" t="s">
        <v>1546</v>
      </c>
      <c r="D52" s="68" t="str">
        <f>IF(C52&lt;&gt;"",VLOOKUP($C52,'Elenco giocatori'!$B$2:$H$1308,2,FALSE),"")</f>
        <v>RUBAGOTTI CLAUDIO</v>
      </c>
      <c r="E52" s="69" t="str">
        <f>IF(C52&lt;&gt;"",VLOOKUP($C52,'Elenco giocatori'!$B$2:$H$1308,4,FALSE),"")</f>
        <v>M/A</v>
      </c>
      <c r="F52" s="69">
        <f>IF(C52&lt;&gt;"",VLOOKUP($E52,'Elenco giocatori'!$J$2:$K$5,2,FALSE),"")</f>
        <v>0</v>
      </c>
      <c r="G52" s="69">
        <f>IF(C52&lt;&gt;"",VLOOKUP($C52,'Elenco giocatori'!$B$2:$H$1308,7,FALSE),"")</f>
        <v>0</v>
      </c>
      <c r="H52" s="70">
        <v>6</v>
      </c>
      <c r="I52" s="71">
        <v>1266</v>
      </c>
      <c r="J52" s="72">
        <f t="shared" si="1"/>
        <v>1266</v>
      </c>
      <c r="K52" s="70">
        <f>IF(C52&lt;&gt;"",SUM(J52:J54),"")</f>
        <v>3521</v>
      </c>
      <c r="L52" s="214">
        <f>IF(C52&lt;&gt;"",SUM(J52:J54),"")</f>
        <v>3521</v>
      </c>
    </row>
    <row r="53" spans="1:12" ht="15" customHeight="1">
      <c r="A53" s="217"/>
      <c r="B53" s="73" t="str">
        <f>IF(C53&lt;&gt;"",VLOOKUP($C53,'Elenco giocatori'!$B$2:$H$1308,3,FALSE),"")</f>
        <v>B.C. Game City</v>
      </c>
      <c r="C53" s="74" t="s">
        <v>1902</v>
      </c>
      <c r="D53" s="73" t="str">
        <f>IF(C53&lt;&gt;"",VLOOKUP($C53,'Elenco giocatori'!$B$2:$H$1308,2,FALSE),"")</f>
        <v>MARCHIORI GIANNI</v>
      </c>
      <c r="E53" s="74" t="str">
        <f>IF(C53&lt;&gt;"",VLOOKUP($C53,'Elenco giocatori'!$B$2:$H$1308,4,FALSE),"")</f>
        <v>M/B</v>
      </c>
      <c r="F53" s="74">
        <f>IF(C53&lt;&gt;"",VLOOKUP($E53,'Elenco giocatori'!$J$2:$K$5,2,FALSE),"")</f>
        <v>5</v>
      </c>
      <c r="G53" s="74">
        <f>IF(C53&lt;&gt;"",VLOOKUP($C53,'Elenco giocatori'!$B$2:$H$1308,7,FALSE),"")</f>
        <v>0</v>
      </c>
      <c r="H53" s="75">
        <v>6</v>
      </c>
      <c r="I53" s="76">
        <v>1131</v>
      </c>
      <c r="J53" s="26">
        <f t="shared" si="1"/>
        <v>1161</v>
      </c>
      <c r="K53" s="26">
        <f>K52</f>
        <v>3521</v>
      </c>
      <c r="L53" s="215"/>
    </row>
    <row r="54" spans="1:12" ht="15" customHeight="1">
      <c r="A54" s="208"/>
      <c r="B54" s="45" t="str">
        <f>IF(C54&lt;&gt;"",VLOOKUP($C54,'Elenco giocatori'!$B$2:$H$1308,3,FALSE),"")</f>
        <v>A.S. Team Lissone</v>
      </c>
      <c r="C54" s="46" t="s">
        <v>1406</v>
      </c>
      <c r="D54" s="45" t="str">
        <f>IF(C54&lt;&gt;"",VLOOKUP($C54,'Elenco giocatori'!$B$2:$H$1308,2,FALSE),"")</f>
        <v>CARRUCCIU ANGELO</v>
      </c>
      <c r="E54" s="46" t="str">
        <f>IF(C54&lt;&gt;"",VLOOKUP($C54,'Elenco giocatori'!$B$2:$H$1308,4,FALSE),"")</f>
        <v>M/D</v>
      </c>
      <c r="F54" s="46">
        <f>IF(C54&lt;&gt;"",VLOOKUP($E54,'Elenco giocatori'!$J$2:$K$5,2,FALSE),"")</f>
        <v>15</v>
      </c>
      <c r="G54" s="46">
        <f>IF(C54&lt;&gt;"",VLOOKUP($C54,'Elenco giocatori'!$B$2:$H$1308,7,FALSE),"")</f>
        <v>0</v>
      </c>
      <c r="H54" s="77">
        <v>6</v>
      </c>
      <c r="I54" s="78">
        <v>1004</v>
      </c>
      <c r="J54" s="26">
        <f t="shared" si="1"/>
        <v>1094</v>
      </c>
      <c r="K54" s="30">
        <f>K53</f>
        <v>3521</v>
      </c>
      <c r="L54" s="216"/>
    </row>
    <row r="55" spans="1:12" ht="15" customHeight="1">
      <c r="A55" s="207">
        <v>17</v>
      </c>
      <c r="B55" s="68" t="str">
        <f>IF(C55&lt;&gt;"",VLOOKUP($C55,'Elenco giocatori'!$B$2:$H$1308,3,FALSE),"")</f>
        <v>A.S. Cobra Bowling 1963 Mi</v>
      </c>
      <c r="C55" s="69" t="s">
        <v>115</v>
      </c>
      <c r="D55" s="68" t="str">
        <f>IF(C55&lt;&gt;"",VLOOKUP($C55,'Elenco giocatori'!$B$2:$H$1308,2,FALSE),"")</f>
        <v>MARTINELLI MASSIMO</v>
      </c>
      <c r="E55" s="69" t="str">
        <f>IF(C55&lt;&gt;"",VLOOKUP($C55,'Elenco giocatori'!$B$2:$H$1308,4,FALSE),"")</f>
        <v>M/B</v>
      </c>
      <c r="F55" s="69">
        <f>IF(C55&lt;&gt;"",VLOOKUP($E55,'Elenco giocatori'!$J$2:$K$5,2,FALSE),"")</f>
        <v>5</v>
      </c>
      <c r="G55" s="69">
        <f>IF(C55&lt;&gt;"",VLOOKUP($C55,'Elenco giocatori'!$B$2:$H$1308,7,FALSE),"")</f>
        <v>0</v>
      </c>
      <c r="H55" s="70">
        <v>6</v>
      </c>
      <c r="I55" s="71">
        <v>1231</v>
      </c>
      <c r="J55" s="72">
        <f t="shared" si="1"/>
        <v>1261</v>
      </c>
      <c r="K55" s="70">
        <f>IF(C55&lt;&gt;"",SUM(J55:J57),"")</f>
        <v>3513</v>
      </c>
      <c r="L55" s="214">
        <f>IF(C55&lt;&gt;"",SUM(J55:J57),"")</f>
        <v>3513</v>
      </c>
    </row>
    <row r="56" spans="1:12" ht="15" customHeight="1">
      <c r="A56" s="217"/>
      <c r="B56" s="73" t="str">
        <f>IF(C56&lt;&gt;"",VLOOKUP($C56,'Elenco giocatori'!$B$2:$H$1308,3,FALSE),"")</f>
        <v>A.S. Cobra Bowling 1963 Mi</v>
      </c>
      <c r="C56" s="74" t="s">
        <v>1976</v>
      </c>
      <c r="D56" s="73" t="str">
        <f>IF(C56&lt;&gt;"",VLOOKUP($C56,'Elenco giocatori'!$B$2:$H$1308,2,FALSE),"")</f>
        <v>MAGGI ANGELO</v>
      </c>
      <c r="E56" s="74" t="str">
        <f>IF(C56&lt;&gt;"",VLOOKUP($C56,'Elenco giocatori'!$B$2:$H$1308,4,FALSE),"")</f>
        <v>M/B</v>
      </c>
      <c r="F56" s="74">
        <f>IF(C56&lt;&gt;"",VLOOKUP($E56,'Elenco giocatori'!$J$2:$K$5,2,FALSE),"")</f>
        <v>5</v>
      </c>
      <c r="G56" s="74">
        <f>IF(C56&lt;&gt;"",VLOOKUP($C56,'Elenco giocatori'!$B$2:$H$1308,7,FALSE),"")</f>
        <v>0</v>
      </c>
      <c r="H56" s="75">
        <v>6</v>
      </c>
      <c r="I56" s="82">
        <v>1117</v>
      </c>
      <c r="J56" s="26">
        <f t="shared" si="1"/>
        <v>1147</v>
      </c>
      <c r="K56" s="75">
        <f>K55</f>
        <v>3513</v>
      </c>
      <c r="L56" s="215"/>
    </row>
    <row r="57" spans="1:12" ht="15" customHeight="1">
      <c r="A57" s="208"/>
      <c r="B57" s="45" t="str">
        <f>IF(C57&lt;&gt;"",VLOOKUP($C57,'Elenco giocatori'!$B$2:$H$1308,3,FALSE),"")</f>
        <v>A.S. Cobra Bowling 1963 Mi</v>
      </c>
      <c r="C57" s="46" t="s">
        <v>1374</v>
      </c>
      <c r="D57" s="45" t="str">
        <f>IF(C57&lt;&gt;"",VLOOKUP($C57,'Elenco giocatori'!$B$2:$H$1308,2,FALSE),"")</f>
        <v>BRANDOLINI MASSIMO</v>
      </c>
      <c r="E57" s="46" t="str">
        <f>IF(C57&lt;&gt;"",VLOOKUP($C57,'Elenco giocatori'!$B$2:$H$1308,4,FALSE),"")</f>
        <v>M/A</v>
      </c>
      <c r="F57" s="46">
        <f>IF(C57&lt;&gt;"",VLOOKUP($E57,'Elenco giocatori'!$J$2:$K$5,2,FALSE),"")</f>
        <v>0</v>
      </c>
      <c r="G57" s="46">
        <f>IF(C57&lt;&gt;"",VLOOKUP($C57,'Elenco giocatori'!$B$2:$H$1308,7,FALSE),"")</f>
        <v>0</v>
      </c>
      <c r="H57" s="77">
        <v>6</v>
      </c>
      <c r="I57" s="78">
        <v>1105</v>
      </c>
      <c r="J57" s="30">
        <f t="shared" si="1"/>
        <v>1105</v>
      </c>
      <c r="K57" s="77">
        <f>K56</f>
        <v>3513</v>
      </c>
      <c r="L57" s="216"/>
    </row>
    <row r="58" spans="1:12" ht="15" customHeight="1">
      <c r="A58" s="207">
        <v>18</v>
      </c>
      <c r="B58" s="68" t="str">
        <f>IF(C58&lt;&gt;"",VLOOKUP($C58,'Elenco giocatori'!$B$2:$H$1308,3,FALSE),"")</f>
        <v>B.C. Salerno</v>
      </c>
      <c r="C58" s="83" t="s">
        <v>734</v>
      </c>
      <c r="D58" s="68" t="str">
        <f>IF(C58&lt;&gt;"",VLOOKUP($C58,'Elenco giocatori'!$B$2:$H$1308,2,FALSE),"")</f>
        <v>LANDI LUIGI</v>
      </c>
      <c r="E58" s="69" t="str">
        <f>IF(C58&lt;&gt;"",VLOOKUP($C58,'Elenco giocatori'!$B$2:$H$1308,4,FALSE),"")</f>
        <v>M/B</v>
      </c>
      <c r="F58" s="69">
        <f>IF(C58&lt;&gt;"",VLOOKUP($E58,'Elenco giocatori'!$J$2:$K$5,2,FALSE),"")</f>
        <v>5</v>
      </c>
      <c r="G58" s="69">
        <f>IF(C58&lt;&gt;"",VLOOKUP($C58,'Elenco giocatori'!$B$2:$H$1308,7,FALSE),"")</f>
        <v>0</v>
      </c>
      <c r="H58" s="70">
        <v>6</v>
      </c>
      <c r="I58" s="71">
        <v>1193</v>
      </c>
      <c r="J58" s="26">
        <f t="shared" si="1"/>
        <v>1223</v>
      </c>
      <c r="K58" s="70">
        <f>IF(C58&lt;&gt;"",SUM(J58:J60),"")</f>
        <v>3494</v>
      </c>
      <c r="L58" s="214">
        <f>IF(C58&lt;&gt;"",SUM(J58:J60),"")</f>
        <v>3494</v>
      </c>
    </row>
    <row r="59" spans="1:12" ht="15" customHeight="1">
      <c r="A59" s="217"/>
      <c r="B59" s="73" t="str">
        <f>IF(C59&lt;&gt;"",VLOOKUP($C59,'Elenco giocatori'!$B$2:$H$1308,3,FALSE),"")</f>
        <v>La Setta Del Torchio</v>
      </c>
      <c r="C59" s="83" t="s">
        <v>2505</v>
      </c>
      <c r="D59" s="73" t="str">
        <f>IF(C59&lt;&gt;"",VLOOKUP($C59,'Elenco giocatori'!$B$2:$H$1308,2,FALSE),"")</f>
        <v>VARRIALE ETTORE</v>
      </c>
      <c r="E59" s="74" t="str">
        <f>IF(C59&lt;&gt;"",VLOOKUP($C59,'Elenco giocatori'!$B$2:$H$1308,4,FALSE),"")</f>
        <v>M/D</v>
      </c>
      <c r="F59" s="74">
        <f>IF(C59&lt;&gt;"",VLOOKUP($E59,'Elenco giocatori'!$J$2:$K$5,2,FALSE),"")</f>
        <v>15</v>
      </c>
      <c r="G59" s="74">
        <f>IF(C59&lt;&gt;"",VLOOKUP($C59,'Elenco giocatori'!$B$2:$H$1308,7,FALSE),"")</f>
        <v>4</v>
      </c>
      <c r="H59" s="75">
        <v>6</v>
      </c>
      <c r="I59" s="76">
        <v>1030</v>
      </c>
      <c r="J59" s="26">
        <f t="shared" si="1"/>
        <v>1144</v>
      </c>
      <c r="K59" s="26">
        <f>K58</f>
        <v>3494</v>
      </c>
      <c r="L59" s="215"/>
    </row>
    <row r="60" spans="1:12" ht="15" customHeight="1">
      <c r="A60" s="208"/>
      <c r="B60" s="45" t="str">
        <f>IF(C60&lt;&gt;"",VLOOKUP($C60,'Elenco giocatori'!$B$2:$H$1308,3,FALSE),"")</f>
        <v>La Setta Del Torchio</v>
      </c>
      <c r="C60" s="83" t="s">
        <v>2758</v>
      </c>
      <c r="D60" s="45" t="str">
        <f>IF(C60&lt;&gt;"",VLOOKUP($C60,'Elenco giocatori'!$B$2:$H$1308,2,FALSE),"")</f>
        <v>VANZO CORRADO</v>
      </c>
      <c r="E60" s="46" t="str">
        <f>IF(C60&lt;&gt;"",VLOOKUP($C60,'Elenco giocatori'!$B$2:$H$1308,4,FALSE),"")</f>
        <v>M/B</v>
      </c>
      <c r="F60" s="46">
        <f>IF(C60&lt;&gt;"",VLOOKUP($E60,'Elenco giocatori'!$J$2:$K$5,2,FALSE),"")</f>
        <v>5</v>
      </c>
      <c r="G60" s="46">
        <f>IF(C60&lt;&gt;"",VLOOKUP($C60,'Elenco giocatori'!$B$2:$H$1308,7,FALSE),"")</f>
        <v>3</v>
      </c>
      <c r="H60" s="77">
        <v>6</v>
      </c>
      <c r="I60" s="78">
        <v>1079</v>
      </c>
      <c r="J60" s="30">
        <f t="shared" si="1"/>
        <v>1127</v>
      </c>
      <c r="K60" s="30">
        <f>K59</f>
        <v>3494</v>
      </c>
      <c r="L60" s="216"/>
    </row>
    <row r="61" spans="1:12" ht="15" customHeight="1">
      <c r="A61" s="207">
        <v>19</v>
      </c>
      <c r="B61" s="68" t="str">
        <f>IF(C61&lt;&gt;"",VLOOKUP($C61,'Elenco giocatori'!$B$2:$H$1308,3,FALSE),"")</f>
        <v>Mondial Bowling</v>
      </c>
      <c r="C61" s="69" t="s">
        <v>2155</v>
      </c>
      <c r="D61" s="68" t="str">
        <f>IF(C61&lt;&gt;"",VLOOKUP($C61,'Elenco giocatori'!$B$2:$H$1308,2,FALSE),"")</f>
        <v>SARAO GIORGIO</v>
      </c>
      <c r="E61" s="69" t="str">
        <f>IF(C61&lt;&gt;"",VLOOKUP($C61,'Elenco giocatori'!$B$2:$H$1308,4,FALSE),"")</f>
        <v>M/D</v>
      </c>
      <c r="F61" s="69">
        <f>IF(C61&lt;&gt;"",VLOOKUP($E61,'Elenco giocatori'!$J$2:$K$5,2,FALSE),"")</f>
        <v>15</v>
      </c>
      <c r="G61" s="69">
        <f>IF(C61&lt;&gt;"",VLOOKUP($C61,'Elenco giocatori'!$B$2:$H$1308,7,FALSE),"")</f>
        <v>0</v>
      </c>
      <c r="H61" s="70">
        <v>6</v>
      </c>
      <c r="I61" s="71">
        <v>1157</v>
      </c>
      <c r="J61" s="72">
        <f t="shared" si="1"/>
        <v>1247</v>
      </c>
      <c r="K61" s="70">
        <f>IF(C61&lt;&gt;"",SUM(J61:J63),"")</f>
        <v>3484</v>
      </c>
      <c r="L61" s="214">
        <f>IF(C61&lt;&gt;"",SUM(J61:J63),"")</f>
        <v>3484</v>
      </c>
    </row>
    <row r="62" spans="1:12" ht="15" customHeight="1">
      <c r="A62" s="217"/>
      <c r="B62" s="73" t="str">
        <f>IF(C62&lt;&gt;"",VLOOKUP($C62,'Elenco giocatori'!$B$2:$H$1308,3,FALSE),"")</f>
        <v>Mondial Bowling</v>
      </c>
      <c r="C62" s="74" t="s">
        <v>2587</v>
      </c>
      <c r="D62" s="73" t="str">
        <f>IF(C62&lt;&gt;"",VLOOKUP($C62,'Elenco giocatori'!$B$2:$H$1308,2,FALSE),"")</f>
        <v>FIPALDINI PAOLO</v>
      </c>
      <c r="E62" s="74" t="str">
        <f>IF(C62&lt;&gt;"",VLOOKUP($C62,'Elenco giocatori'!$B$2:$H$1308,4,FALSE),"")</f>
        <v>M/D</v>
      </c>
      <c r="F62" s="74">
        <f>IF(C62&lt;&gt;"",VLOOKUP($E62,'Elenco giocatori'!$J$2:$K$5,2,FALSE),"")</f>
        <v>15</v>
      </c>
      <c r="G62" s="74">
        <f>IF(C62&lt;&gt;"",VLOOKUP($C62,'Elenco giocatori'!$B$2:$H$1308,7,FALSE),"")</f>
        <v>10</v>
      </c>
      <c r="H62" s="75">
        <v>6</v>
      </c>
      <c r="I62" s="76">
        <v>1044</v>
      </c>
      <c r="J62" s="26">
        <f t="shared" si="1"/>
        <v>1194</v>
      </c>
      <c r="K62" s="26">
        <f>K61</f>
        <v>3484</v>
      </c>
      <c r="L62" s="215"/>
    </row>
    <row r="63" spans="1:12" ht="15" customHeight="1">
      <c r="A63" s="208"/>
      <c r="B63" s="45" t="str">
        <f>IF(C63&lt;&gt;"",VLOOKUP($C63,'Elenco giocatori'!$B$2:$H$1308,3,FALSE),"")</f>
        <v>A.S. Le Prive'</v>
      </c>
      <c r="C63" s="46" t="s">
        <v>2128</v>
      </c>
      <c r="D63" s="45" t="str">
        <f>IF(C63&lt;&gt;"",VLOOKUP($C63,'Elenco giocatori'!$B$2:$H$1308,2,FALSE),"")</f>
        <v>FARINA SAVERIO</v>
      </c>
      <c r="E63" s="46" t="str">
        <f>IF(C63&lt;&gt;"",VLOOKUP($C63,'Elenco giocatori'!$B$2:$H$1308,4,FALSE),"")</f>
        <v>M/B</v>
      </c>
      <c r="F63" s="46">
        <f>IF(C63&lt;&gt;"",VLOOKUP($E63,'Elenco giocatori'!$J$2:$K$5,2,FALSE),"")</f>
        <v>5</v>
      </c>
      <c r="G63" s="46">
        <f>IF(C63&lt;&gt;"",VLOOKUP($C63,'Elenco giocatori'!$B$2:$H$1308,7,FALSE),"")</f>
        <v>0</v>
      </c>
      <c r="H63" s="77">
        <v>6</v>
      </c>
      <c r="I63" s="78">
        <v>1013</v>
      </c>
      <c r="J63" s="30">
        <f t="shared" si="1"/>
        <v>1043</v>
      </c>
      <c r="K63" s="30">
        <f>K62</f>
        <v>3484</v>
      </c>
      <c r="L63" s="216"/>
    </row>
    <row r="64" spans="1:12" ht="15" customHeight="1">
      <c r="A64" s="207">
        <v>20</v>
      </c>
      <c r="B64" s="68" t="str">
        <f>IF(C64&lt;&gt;"",VLOOKUP($C64,'Elenco giocatori'!$B$2:$H$1308,3,FALSE),"")</f>
        <v>A.S.D. Tevere Power Zone</v>
      </c>
      <c r="C64" s="69" t="s">
        <v>718</v>
      </c>
      <c r="D64" s="68" t="str">
        <f>IF(C64&lt;&gt;"",VLOOKUP($C64,'Elenco giocatori'!$B$2:$H$1308,2,FALSE),"")</f>
        <v>MURATORI BRUNO</v>
      </c>
      <c r="E64" s="69" t="str">
        <f>IF(C64&lt;&gt;"",VLOOKUP($C64,'Elenco giocatori'!$B$2:$H$1308,4,FALSE),"")</f>
        <v>M/D</v>
      </c>
      <c r="F64" s="69">
        <f>IF(C64&lt;&gt;"",VLOOKUP($E64,'Elenco giocatori'!$J$2:$K$5,2,FALSE),"")</f>
        <v>15</v>
      </c>
      <c r="G64" s="69">
        <f>IF(C64&lt;&gt;"",VLOOKUP($C64,'Elenco giocatori'!$B$2:$H$1308,7,FALSE),"")</f>
        <v>0</v>
      </c>
      <c r="H64" s="70">
        <v>6</v>
      </c>
      <c r="I64" s="71">
        <v>1162</v>
      </c>
      <c r="J64" s="72">
        <f t="shared" si="1"/>
        <v>1252</v>
      </c>
      <c r="K64" s="70">
        <f>IF(C64&lt;&gt;"",SUM(J64:J66),"")</f>
        <v>3474</v>
      </c>
      <c r="L64" s="214">
        <f>IF(C64&lt;&gt;"",SUM(J64:J66),"")</f>
        <v>3474</v>
      </c>
    </row>
    <row r="65" spans="1:12" ht="15" customHeight="1">
      <c r="A65" s="217"/>
      <c r="B65" s="73" t="str">
        <f>IF(C65&lt;&gt;"",VLOOKUP($C65,'Elenco giocatori'!$B$2:$H$1308,3,FALSE),"")</f>
        <v>A.S.D. Tevere Power Zone</v>
      </c>
      <c r="C65" s="74" t="s">
        <v>662</v>
      </c>
      <c r="D65" s="73" t="str">
        <f>IF(C65&lt;&gt;"",VLOOKUP($C65,'Elenco giocatori'!$B$2:$H$1308,2,FALSE),"")</f>
        <v>TIMPANO ROMANO</v>
      </c>
      <c r="E65" s="74" t="str">
        <f>IF(C65&lt;&gt;"",VLOOKUP($C65,'Elenco giocatori'!$B$2:$H$1308,4,FALSE),"")</f>
        <v>M/B</v>
      </c>
      <c r="F65" s="74">
        <f>IF(C65&lt;&gt;"",VLOOKUP($E65,'Elenco giocatori'!$J$2:$K$5,2,FALSE),"")</f>
        <v>5</v>
      </c>
      <c r="G65" s="74">
        <f>IF(C65&lt;&gt;"",VLOOKUP($C65,'Elenco giocatori'!$B$2:$H$1308,7,FALSE),"")</f>
        <v>0</v>
      </c>
      <c r="H65" s="75">
        <v>6</v>
      </c>
      <c r="I65" s="76">
        <v>1154</v>
      </c>
      <c r="J65" s="26">
        <f t="shared" si="1"/>
        <v>1184</v>
      </c>
      <c r="K65" s="26">
        <f>K64</f>
        <v>3474</v>
      </c>
      <c r="L65" s="215"/>
    </row>
    <row r="66" spans="1:12" ht="15" customHeight="1">
      <c r="A66" s="208"/>
      <c r="B66" s="45" t="str">
        <f>IF(C66&lt;&gt;"",VLOOKUP($C66,'Elenco giocatori'!$B$2:$H$1308,3,FALSE),"")</f>
        <v>A.S.D. Tevere Power Zone</v>
      </c>
      <c r="C66" s="46" t="s">
        <v>1996</v>
      </c>
      <c r="D66" s="45" t="str">
        <f>IF(C66&lt;&gt;"",VLOOKUP($C66,'Elenco giocatori'!$B$2:$H$1308,2,FALSE),"")</f>
        <v>SATTANINO ALESSANDRO CANESSA</v>
      </c>
      <c r="E66" s="46" t="str">
        <f>IF(C66&lt;&gt;"",VLOOKUP($C66,'Elenco giocatori'!$B$2:$H$1308,4,FALSE),"")</f>
        <v>M/C</v>
      </c>
      <c r="F66" s="46">
        <f>IF(C66&lt;&gt;"",VLOOKUP($E66,'Elenco giocatori'!$J$2:$K$5,2,FALSE),"")</f>
        <v>10</v>
      </c>
      <c r="G66" s="46">
        <f>IF(C66&lt;&gt;"",VLOOKUP($C66,'Elenco giocatori'!$B$2:$H$1308,7,FALSE),"")</f>
        <v>0</v>
      </c>
      <c r="H66" s="77">
        <v>6</v>
      </c>
      <c r="I66" s="78">
        <v>978</v>
      </c>
      <c r="J66" s="30">
        <f t="shared" si="1"/>
        <v>1038</v>
      </c>
      <c r="K66" s="30">
        <f>K65</f>
        <v>3474</v>
      </c>
      <c r="L66" s="218"/>
    </row>
    <row r="67" spans="1:12" ht="15" customHeight="1">
      <c r="A67" s="207">
        <v>21</v>
      </c>
      <c r="B67" s="68" t="str">
        <f>IF(C67&lt;&gt;"",VLOOKUP($C67,'Elenco giocatori'!$B$2:$H$1308,3,FALSE),"")</f>
        <v>A.S.D. Bowl.Portogruaro Tigers</v>
      </c>
      <c r="C67" s="69" t="s">
        <v>85</v>
      </c>
      <c r="D67" s="68" t="str">
        <f>IF(C67&lt;&gt;"",VLOOKUP($C67,'Elenco giocatori'!$B$2:$H$1308,2,FALSE),"")</f>
        <v>ZAMBON FRANCO</v>
      </c>
      <c r="E67" s="69" t="str">
        <f>IF(C67&lt;&gt;"",VLOOKUP($C67,'Elenco giocatori'!$B$2:$H$1308,4,FALSE),"")</f>
        <v>M/A</v>
      </c>
      <c r="F67" s="69">
        <f>IF(C67&lt;&gt;"",VLOOKUP($E67,'Elenco giocatori'!$J$2:$K$5,2,FALSE),"")</f>
        <v>0</v>
      </c>
      <c r="G67" s="69">
        <f>IF(C67&lt;&gt;"",VLOOKUP($C67,'Elenco giocatori'!$B$2:$H$1308,7,FALSE),"")</f>
        <v>0</v>
      </c>
      <c r="H67" s="70">
        <v>6</v>
      </c>
      <c r="I67" s="71">
        <v>1266</v>
      </c>
      <c r="J67" s="72">
        <f>IF(C67&lt;&gt;"",I67+(F67+G67)*H67,"")</f>
        <v>1266</v>
      </c>
      <c r="K67" s="70">
        <f>IF(C67&lt;&gt;"",SUM(J67:J69),"")</f>
        <v>3474</v>
      </c>
      <c r="L67" s="214">
        <f>IF(C67&lt;&gt;"",SUM(J67:J69),"")</f>
        <v>3474</v>
      </c>
    </row>
    <row r="68" spans="1:12" ht="15" customHeight="1">
      <c r="A68" s="217"/>
      <c r="B68" s="73" t="str">
        <f>IF(C68&lt;&gt;"",VLOOKUP($C68,'Elenco giocatori'!$B$2:$H$1308,3,FALSE),"")</f>
        <v>A.S.D. Bowl.Portogruaro Tigers</v>
      </c>
      <c r="C68" s="74" t="s">
        <v>1464</v>
      </c>
      <c r="D68" s="73" t="str">
        <f>IF(C68&lt;&gt;"",VLOOKUP($C68,'Elenco giocatori'!$B$2:$H$1308,2,FALSE),"")</f>
        <v>VANZELLA FRANCO</v>
      </c>
      <c r="E68" s="74" t="str">
        <f>IF(C68&lt;&gt;"",VLOOKUP($C68,'Elenco giocatori'!$B$2:$H$1308,4,FALSE),"")</f>
        <v>M/A</v>
      </c>
      <c r="F68" s="74">
        <f>IF(C68&lt;&gt;"",VLOOKUP($E68,'Elenco giocatori'!$J$2:$K$5,2,FALSE),"")</f>
        <v>0</v>
      </c>
      <c r="G68" s="74">
        <f>IF(C68&lt;&gt;"",VLOOKUP($C68,'Elenco giocatori'!$B$2:$H$1308,7,FALSE),"")</f>
        <v>0</v>
      </c>
      <c r="H68" s="75">
        <v>6</v>
      </c>
      <c r="I68" s="76">
        <v>1108</v>
      </c>
      <c r="J68" s="26">
        <f aca="true" t="shared" si="2" ref="J68:J96">IF(C68&lt;&gt;"",I68+(F68+G68)*H68,"")</f>
        <v>1108</v>
      </c>
      <c r="K68" s="26">
        <f>K67</f>
        <v>3474</v>
      </c>
      <c r="L68" s="215"/>
    </row>
    <row r="69" spans="1:12" ht="15" customHeight="1">
      <c r="A69" s="208"/>
      <c r="B69" s="45" t="str">
        <f>IF(C69&lt;&gt;"",VLOOKUP($C69,'Elenco giocatori'!$B$2:$H$1308,3,FALSE),"")</f>
        <v>A.S.D. Bowl.Portogruaro Tigers</v>
      </c>
      <c r="C69" s="46" t="s">
        <v>1492</v>
      </c>
      <c r="D69" s="45" t="str">
        <f>IF(C69&lt;&gt;"",VLOOKUP($C69,'Elenco giocatori'!$B$2:$H$1308,2,FALSE),"")</f>
        <v>QUERIN GIANCARLO</v>
      </c>
      <c r="E69" s="46" t="str">
        <f>IF(C69&lt;&gt;"",VLOOKUP($C69,'Elenco giocatori'!$B$2:$H$1308,4,FALSE),"")</f>
        <v>M/A</v>
      </c>
      <c r="F69" s="46">
        <f>IF(C69&lt;&gt;"",VLOOKUP($E69,'Elenco giocatori'!$J$2:$K$5,2,FALSE),"")</f>
        <v>0</v>
      </c>
      <c r="G69" s="46">
        <f>IF(C69&lt;&gt;"",VLOOKUP($C69,'Elenco giocatori'!$B$2:$H$1308,7,FALSE),"")</f>
        <v>0</v>
      </c>
      <c r="H69" s="77">
        <v>6</v>
      </c>
      <c r="I69" s="78">
        <v>1100</v>
      </c>
      <c r="J69" s="30">
        <f t="shared" si="2"/>
        <v>1100</v>
      </c>
      <c r="K69" s="30">
        <f>K68</f>
        <v>3474</v>
      </c>
      <c r="L69" s="216"/>
    </row>
    <row r="70" spans="1:12" ht="15" customHeight="1">
      <c r="A70" s="207">
        <v>22</v>
      </c>
      <c r="B70" s="68" t="str">
        <f>IF(C70&lt;&gt;"",VLOOKUP($C70,'Elenco giocatori'!$B$2:$H$1308,3,FALSE),"")</f>
        <v>A.S. All Star Team</v>
      </c>
      <c r="C70" s="69" t="s">
        <v>2147</v>
      </c>
      <c r="D70" s="68" t="str">
        <f>IF(C70&lt;&gt;"",VLOOKUP($C70,'Elenco giocatori'!$B$2:$H$1308,2,FALSE),"")</f>
        <v>TELLESCHI RICCARDO</v>
      </c>
      <c r="E70" s="69" t="str">
        <f>IF(C70&lt;&gt;"",VLOOKUP($C70,'Elenco giocatori'!$B$2:$H$1308,4,FALSE),"")</f>
        <v>M/B</v>
      </c>
      <c r="F70" s="69">
        <f>IF(C70&lt;&gt;"",VLOOKUP($E70,'Elenco giocatori'!$J$2:$K$5,2,FALSE),"")</f>
        <v>5</v>
      </c>
      <c r="G70" s="69">
        <f>IF(C70&lt;&gt;"",VLOOKUP($C70,'Elenco giocatori'!$B$2:$H$1308,7,FALSE),"")</f>
        <v>0</v>
      </c>
      <c r="H70" s="70">
        <v>6</v>
      </c>
      <c r="I70" s="71">
        <v>1192</v>
      </c>
      <c r="J70" s="72">
        <f t="shared" si="2"/>
        <v>1222</v>
      </c>
      <c r="K70" s="70">
        <f>IF(C70&lt;&gt;"",SUM(J70:J72),"")</f>
        <v>3466</v>
      </c>
      <c r="L70" s="214">
        <f>IF(C70&lt;&gt;"",SUM(J70:J72),"")</f>
        <v>3466</v>
      </c>
    </row>
    <row r="71" spans="1:12" ht="15" customHeight="1">
      <c r="A71" s="217"/>
      <c r="B71" s="73" t="str">
        <f>IF(C71&lt;&gt;"",VLOOKUP($C71,'Elenco giocatori'!$B$2:$H$1308,3,FALSE),"")</f>
        <v>A.S. All Star Team</v>
      </c>
      <c r="C71" s="74" t="s">
        <v>2543</v>
      </c>
      <c r="D71" s="73" t="str">
        <f>IF(C71&lt;&gt;"",VLOOKUP($C71,'Elenco giocatori'!$B$2:$H$1308,2,FALSE),"")</f>
        <v>GENTILE CARLO</v>
      </c>
      <c r="E71" s="74" t="str">
        <f>IF(C71&lt;&gt;"",VLOOKUP($C71,'Elenco giocatori'!$B$2:$H$1308,4,FALSE),"")</f>
        <v>M/D</v>
      </c>
      <c r="F71" s="74">
        <f>IF(C71&lt;&gt;"",VLOOKUP($E71,'Elenco giocatori'!$J$2:$K$5,2,FALSE),"")</f>
        <v>15</v>
      </c>
      <c r="G71" s="74">
        <f>IF(C71&lt;&gt;"",VLOOKUP($C71,'Elenco giocatori'!$B$2:$H$1308,7,FALSE),"")</f>
        <v>5</v>
      </c>
      <c r="H71" s="75">
        <v>6</v>
      </c>
      <c r="I71" s="76">
        <v>1019</v>
      </c>
      <c r="J71" s="26">
        <f t="shared" si="2"/>
        <v>1139</v>
      </c>
      <c r="K71" s="26">
        <f>K70</f>
        <v>3466</v>
      </c>
      <c r="L71" s="215"/>
    </row>
    <row r="72" spans="1:12" ht="15" customHeight="1">
      <c r="A72" s="208"/>
      <c r="B72" s="45" t="str">
        <f>IF(C72&lt;&gt;"",VLOOKUP($C72,'Elenco giocatori'!$B$2:$H$1308,3,FALSE),"")</f>
        <v>X - Centric</v>
      </c>
      <c r="C72" s="46" t="s">
        <v>1876</v>
      </c>
      <c r="D72" s="45" t="str">
        <f>IF(C72&lt;&gt;"",VLOOKUP($C72,'Elenco giocatori'!$B$2:$H$1308,2,FALSE),"")</f>
        <v>GIORGIONE ENRICO</v>
      </c>
      <c r="E72" s="46" t="str">
        <f>IF(C72&lt;&gt;"",VLOOKUP($C72,'Elenco giocatori'!$B$2:$H$1308,4,FALSE),"")</f>
        <v>M/C</v>
      </c>
      <c r="F72" s="46">
        <f>IF(C72&lt;&gt;"",VLOOKUP($E72,'Elenco giocatori'!$J$2:$K$5,2,FALSE),"")</f>
        <v>10</v>
      </c>
      <c r="G72" s="46">
        <f>IF(C72&lt;&gt;"",VLOOKUP($C72,'Elenco giocatori'!$B$2:$H$1308,7,FALSE),"")</f>
        <v>0</v>
      </c>
      <c r="H72" s="77">
        <v>6</v>
      </c>
      <c r="I72" s="78">
        <v>1045</v>
      </c>
      <c r="J72" s="30">
        <f t="shared" si="2"/>
        <v>1105</v>
      </c>
      <c r="K72" s="30">
        <f>K71</f>
        <v>3466</v>
      </c>
      <c r="L72" s="216"/>
    </row>
    <row r="73" spans="1:12" ht="15" customHeight="1">
      <c r="A73" s="207">
        <v>23</v>
      </c>
      <c r="B73" s="68" t="str">
        <f>IF(C73&lt;&gt;"",VLOOKUP($C73,'Elenco giocatori'!$B$2:$H$1308,3,FALSE),"")</f>
        <v>Strikelanders</v>
      </c>
      <c r="C73" s="69" t="s">
        <v>206</v>
      </c>
      <c r="D73" s="68" t="str">
        <f>IF(C73&lt;&gt;"",VLOOKUP($C73,'Elenco giocatori'!$B$2:$H$1308,2,FALSE),"")</f>
        <v>PANELLI GIUSEPPE</v>
      </c>
      <c r="E73" s="69" t="str">
        <f>IF(C73&lt;&gt;"",VLOOKUP($C73,'Elenco giocatori'!$B$2:$H$1308,4,FALSE),"")</f>
        <v>M/B</v>
      </c>
      <c r="F73" s="69">
        <f>IF(C73&lt;&gt;"",VLOOKUP($E73,'Elenco giocatori'!$J$2:$K$5,2,FALSE),"")</f>
        <v>5</v>
      </c>
      <c r="G73" s="69">
        <f>IF(C73&lt;&gt;"",VLOOKUP($C73,'Elenco giocatori'!$B$2:$H$1308,7,FALSE),"")</f>
        <v>0</v>
      </c>
      <c r="H73" s="70">
        <v>6</v>
      </c>
      <c r="I73" s="71">
        <v>1192</v>
      </c>
      <c r="J73" s="72">
        <f t="shared" si="2"/>
        <v>1222</v>
      </c>
      <c r="K73" s="70">
        <f>IF(C73&lt;&gt;"",SUM(J73:J75),"")</f>
        <v>3461</v>
      </c>
      <c r="L73" s="214">
        <f>IF(C73&lt;&gt;"",SUM(J73:J75),"")</f>
        <v>3461</v>
      </c>
    </row>
    <row r="74" spans="1:12" ht="15" customHeight="1">
      <c r="A74" s="217"/>
      <c r="B74" s="73" t="str">
        <f>IF(C74&lt;&gt;"",VLOOKUP($C74,'Elenco giocatori'!$B$2:$H$1308,3,FALSE),"")</f>
        <v>A.S. 2001</v>
      </c>
      <c r="C74" s="74" t="s">
        <v>2712</v>
      </c>
      <c r="D74" s="73" t="str">
        <f>IF(C74&lt;&gt;"",VLOOKUP($C74,'Elenco giocatori'!$B$2:$H$1308,2,FALSE),"")</f>
        <v>GULINELLI SERGIO</v>
      </c>
      <c r="E74" s="74" t="str">
        <f>IF(C74&lt;&gt;"",VLOOKUP($C74,'Elenco giocatori'!$B$2:$H$1308,4,FALSE),"")</f>
        <v>M/D</v>
      </c>
      <c r="F74" s="74">
        <f>IF(C74&lt;&gt;"",VLOOKUP($E74,'Elenco giocatori'!$J$2:$K$5,2,FALSE),"")</f>
        <v>15</v>
      </c>
      <c r="G74" s="74">
        <f>IF(C74&lt;&gt;"",VLOOKUP($C74,'Elenco giocatori'!$B$2:$H$1308,7,FALSE),"")</f>
        <v>9</v>
      </c>
      <c r="H74" s="75">
        <v>6</v>
      </c>
      <c r="I74" s="76">
        <v>1020</v>
      </c>
      <c r="J74" s="26">
        <f t="shared" si="2"/>
        <v>1164</v>
      </c>
      <c r="K74" s="26">
        <f>K73</f>
        <v>3461</v>
      </c>
      <c r="L74" s="215"/>
    </row>
    <row r="75" spans="1:12" ht="15" customHeight="1">
      <c r="A75" s="208"/>
      <c r="B75" s="45" t="str">
        <f>IF(C75&lt;&gt;"",VLOOKUP($C75,'Elenco giocatori'!$B$2:$H$1308,3,FALSE),"")</f>
        <v>Galeone</v>
      </c>
      <c r="C75" s="46" t="s">
        <v>2355</v>
      </c>
      <c r="D75" s="45" t="str">
        <f>IF(C75&lt;&gt;"",VLOOKUP($C75,'Elenco giocatori'!$B$2:$H$1308,2,FALSE),"")</f>
        <v>CESARI FRANCO</v>
      </c>
      <c r="E75" s="46" t="str">
        <f>IF(C75&lt;&gt;"",VLOOKUP($C75,'Elenco giocatori'!$B$2:$H$1308,4,FALSE),"")</f>
        <v>M/A</v>
      </c>
      <c r="F75" s="46">
        <f>IF(C75&lt;&gt;"",VLOOKUP($E75,'Elenco giocatori'!$J$2:$K$5,2,FALSE),"")</f>
        <v>0</v>
      </c>
      <c r="G75" s="46">
        <f>IF(C75&lt;&gt;"",VLOOKUP($C75,'Elenco giocatori'!$B$2:$H$1308,7,FALSE),"")</f>
        <v>10</v>
      </c>
      <c r="H75" s="77">
        <v>6</v>
      </c>
      <c r="I75" s="78">
        <v>1015</v>
      </c>
      <c r="J75" s="30">
        <f t="shared" si="2"/>
        <v>1075</v>
      </c>
      <c r="K75" s="30">
        <f>K74</f>
        <v>3461</v>
      </c>
      <c r="L75" s="216"/>
    </row>
    <row r="76" spans="1:12" ht="15" customHeight="1">
      <c r="A76" s="207">
        <v>24</v>
      </c>
      <c r="B76" s="68" t="str">
        <f>IF(C76&lt;&gt;"",VLOOKUP($C76,'Elenco giocatori'!$B$2:$H$1308,3,FALSE),"")</f>
        <v>A.S. 2001</v>
      </c>
      <c r="C76" s="69" t="s">
        <v>2499</v>
      </c>
      <c r="D76" s="68" t="str">
        <f>IF(C76&lt;&gt;"",VLOOKUP($C76,'Elenco giocatori'!$B$2:$H$1308,2,FALSE),"")</f>
        <v>RESCAZZI VITTORE</v>
      </c>
      <c r="E76" s="69" t="str">
        <f>IF(C76&lt;&gt;"",VLOOKUP($C76,'Elenco giocatori'!$B$2:$H$1308,4,FALSE),"")</f>
        <v>M/A</v>
      </c>
      <c r="F76" s="69">
        <f>IF(C76&lt;&gt;"",VLOOKUP($E76,'Elenco giocatori'!$J$2:$K$5,2,FALSE),"")</f>
        <v>0</v>
      </c>
      <c r="G76" s="69">
        <f>IF(C76&lt;&gt;"",VLOOKUP($C76,'Elenco giocatori'!$B$2:$H$1308,7,FALSE),"")</f>
        <v>1</v>
      </c>
      <c r="H76" s="70">
        <v>6</v>
      </c>
      <c r="I76" s="71">
        <v>1211</v>
      </c>
      <c r="J76" s="72">
        <f t="shared" si="2"/>
        <v>1217</v>
      </c>
      <c r="K76" s="70">
        <f>IF(C76&lt;&gt;"",SUM(J76:J78),"")</f>
        <v>3449</v>
      </c>
      <c r="L76" s="214">
        <f>IF(C76&lt;&gt;"",SUM(J76:J78),"")</f>
        <v>3449</v>
      </c>
    </row>
    <row r="77" spans="1:12" ht="15" customHeight="1">
      <c r="A77" s="217"/>
      <c r="B77" s="73" t="str">
        <f>IF(C77&lt;&gt;"",VLOOKUP($C77,'Elenco giocatori'!$B$2:$H$1308,3,FALSE),"")</f>
        <v>A.S. 2001</v>
      </c>
      <c r="C77" s="74" t="s">
        <v>2012</v>
      </c>
      <c r="D77" s="73" t="str">
        <f>IF(C77&lt;&gt;"",VLOOKUP($C77,'Elenco giocatori'!$B$2:$H$1308,2,FALSE),"")</f>
        <v>ZUCCONI CLAUDIO</v>
      </c>
      <c r="E77" s="74" t="str">
        <f>IF(C77&lt;&gt;"",VLOOKUP($C77,'Elenco giocatori'!$B$2:$H$1308,4,FALSE),"")</f>
        <v>M/B</v>
      </c>
      <c r="F77" s="74">
        <f>IF(C77&lt;&gt;"",VLOOKUP($E77,'Elenco giocatori'!$J$2:$K$5,2,FALSE),"")</f>
        <v>5</v>
      </c>
      <c r="G77" s="74">
        <f>IF(C77&lt;&gt;"",VLOOKUP($C77,'Elenco giocatori'!$B$2:$H$1308,7,FALSE),"")</f>
        <v>0</v>
      </c>
      <c r="H77" s="75">
        <v>6</v>
      </c>
      <c r="I77" s="76">
        <v>1102</v>
      </c>
      <c r="J77" s="26">
        <f t="shared" si="2"/>
        <v>1132</v>
      </c>
      <c r="K77" s="26">
        <f>K76</f>
        <v>3449</v>
      </c>
      <c r="L77" s="215"/>
    </row>
    <row r="78" spans="1:12" ht="15" customHeight="1">
      <c r="A78" s="208"/>
      <c r="B78" s="45" t="str">
        <f>IF(C78&lt;&gt;"",VLOOKUP($C78,'Elenco giocatori'!$B$2:$H$1308,3,FALSE),"")</f>
        <v>A.S. 2001</v>
      </c>
      <c r="C78" s="46" t="s">
        <v>147</v>
      </c>
      <c r="D78" s="45" t="str">
        <f>IF(C78&lt;&gt;"",VLOOKUP($C78,'Elenco giocatori'!$B$2:$H$1308,2,FALSE),"")</f>
        <v>BENVENUTI GABRIELE</v>
      </c>
      <c r="E78" s="46" t="str">
        <f>IF(C78&lt;&gt;"",VLOOKUP($C78,'Elenco giocatori'!$B$2:$H$1308,4,FALSE),"")</f>
        <v>M/B</v>
      </c>
      <c r="F78" s="46">
        <f>IF(C78&lt;&gt;"",VLOOKUP($E78,'Elenco giocatori'!$J$2:$K$5,2,FALSE),"")</f>
        <v>5</v>
      </c>
      <c r="G78" s="46">
        <f>IF(C78&lt;&gt;"",VLOOKUP($C78,'Elenco giocatori'!$B$2:$H$1308,7,FALSE),"")</f>
        <v>0</v>
      </c>
      <c r="H78" s="77">
        <v>6</v>
      </c>
      <c r="I78" s="78">
        <v>1070</v>
      </c>
      <c r="J78" s="30">
        <f t="shared" si="2"/>
        <v>1100</v>
      </c>
      <c r="K78" s="30">
        <f>K77</f>
        <v>3449</v>
      </c>
      <c r="L78" s="216"/>
    </row>
    <row r="79" spans="1:12" ht="15" customHeight="1">
      <c r="A79" s="207">
        <v>25</v>
      </c>
      <c r="B79" s="68" t="str">
        <f>IF(C79&lt;&gt;"",VLOOKUP($C79,'Elenco giocatori'!$B$2:$H$1308,3,FALSE),"")</f>
        <v>Magia B.C.</v>
      </c>
      <c r="C79" s="79" t="s">
        <v>2692</v>
      </c>
      <c r="D79" s="68" t="str">
        <f>IF(C79&lt;&gt;"",VLOOKUP($C79,'Elenco giocatori'!$B$2:$H$1308,2,FALSE),"")</f>
        <v>GARUTTI ANTONIO</v>
      </c>
      <c r="E79" s="69" t="str">
        <f>IF(C79&lt;&gt;"",VLOOKUP($C79,'Elenco giocatori'!$B$2:$H$1308,4,FALSE),"")</f>
        <v>M/C</v>
      </c>
      <c r="F79" s="69">
        <f>IF(C79&lt;&gt;"",VLOOKUP($E79,'Elenco giocatori'!$J$2:$K$5,2,FALSE),"")</f>
        <v>10</v>
      </c>
      <c r="G79" s="69">
        <f>IF(C79&lt;&gt;"",VLOOKUP($C79,'Elenco giocatori'!$B$2:$H$1308,7,FALSE),"")</f>
        <v>0</v>
      </c>
      <c r="H79" s="70">
        <v>6</v>
      </c>
      <c r="I79" s="71">
        <v>1168</v>
      </c>
      <c r="J79" s="72">
        <f t="shared" si="2"/>
        <v>1228</v>
      </c>
      <c r="K79" s="70">
        <f>IF(C79&lt;&gt;"",SUM(J79:J81),"")</f>
        <v>3442</v>
      </c>
      <c r="L79" s="214">
        <f>IF(C79&lt;&gt;"",SUM(J79:J81),"")</f>
        <v>3442</v>
      </c>
    </row>
    <row r="80" spans="1:12" ht="15" customHeight="1">
      <c r="A80" s="217"/>
      <c r="B80" s="73" t="str">
        <f>IF(C80&lt;&gt;"",VLOOKUP($C80,'Elenco giocatori'!$B$2:$H$1308,3,FALSE),"")</f>
        <v>A.S. Cobra Bowling 1963 Mi</v>
      </c>
      <c r="C80" s="80" t="s">
        <v>1480</v>
      </c>
      <c r="D80" s="73" t="str">
        <f>IF(C80&lt;&gt;"",VLOOKUP($C80,'Elenco giocatori'!$B$2:$H$1308,2,FALSE),"")</f>
        <v>DI GREGORIO SERGIO</v>
      </c>
      <c r="E80" s="74" t="str">
        <f>IF(C80&lt;&gt;"",VLOOKUP($C80,'Elenco giocatori'!$B$2:$H$1308,4,FALSE),"")</f>
        <v>M/B</v>
      </c>
      <c r="F80" s="74">
        <f>IF(C80&lt;&gt;"",VLOOKUP($E80,'Elenco giocatori'!$J$2:$K$5,2,FALSE),"")</f>
        <v>5</v>
      </c>
      <c r="G80" s="74">
        <f>IF(C80&lt;&gt;"",VLOOKUP($C80,'Elenco giocatori'!$B$2:$H$1308,7,FALSE),"")</f>
        <v>0</v>
      </c>
      <c r="H80" s="75">
        <v>6</v>
      </c>
      <c r="I80" s="76">
        <v>1180</v>
      </c>
      <c r="J80" s="26">
        <f t="shared" si="2"/>
        <v>1210</v>
      </c>
      <c r="K80" s="26">
        <f>K79</f>
        <v>3442</v>
      </c>
      <c r="L80" s="215"/>
    </row>
    <row r="81" spans="1:12" ht="15" customHeight="1">
      <c r="A81" s="208"/>
      <c r="B81" s="45" t="str">
        <f>IF(C81&lt;&gt;"",VLOOKUP($C81,'Elenco giocatori'!$B$2:$H$1308,3,FALSE),"")</f>
        <v>A.S. Cobra Bowling 1963 Mi</v>
      </c>
      <c r="C81" s="81" t="s">
        <v>2752</v>
      </c>
      <c r="D81" s="45" t="str">
        <f>IF(C81&lt;&gt;"",VLOOKUP($C81,'Elenco giocatori'!$B$2:$H$1308,2,FALSE),"")</f>
        <v>FERRAZZI ATTILIO</v>
      </c>
      <c r="E81" s="46" t="str">
        <f>IF(C81&lt;&gt;"",VLOOKUP($C81,'Elenco giocatori'!$B$2:$H$1308,4,FALSE),"")</f>
        <v>M/B</v>
      </c>
      <c r="F81" s="46">
        <f>IF(C81&lt;&gt;"",VLOOKUP($E81,'Elenco giocatori'!$J$2:$K$5,2,FALSE),"")</f>
        <v>5</v>
      </c>
      <c r="G81" s="46">
        <f>IF(C81&lt;&gt;"",VLOOKUP($C81,'Elenco giocatori'!$B$2:$H$1308,7,FALSE),"")</f>
        <v>1</v>
      </c>
      <c r="H81" s="77">
        <v>6</v>
      </c>
      <c r="I81" s="78">
        <v>968</v>
      </c>
      <c r="J81" s="30">
        <f t="shared" si="2"/>
        <v>1004</v>
      </c>
      <c r="K81" s="30">
        <f>K80</f>
        <v>3442</v>
      </c>
      <c r="L81" s="216"/>
    </row>
    <row r="82" spans="1:12" ht="15" customHeight="1">
      <c r="A82" s="207">
        <v>26</v>
      </c>
      <c r="B82" s="68" t="str">
        <f>IF(C82&lt;&gt;"",VLOOKUP($C82,'Elenco giocatori'!$B$2:$H$1308,3,FALSE),"")</f>
        <v>Pin Eleven Bowling Team</v>
      </c>
      <c r="C82" s="69" t="s">
        <v>1514</v>
      </c>
      <c r="D82" s="68" t="str">
        <f>IF(C82&lt;&gt;"",VLOOKUP($C82,'Elenco giocatori'!$B$2:$H$1308,2,FALSE),"")</f>
        <v>RONCONI GIUSEPPE</v>
      </c>
      <c r="E82" s="69" t="str">
        <f>IF(C82&lt;&gt;"",VLOOKUP($C82,'Elenco giocatori'!$B$2:$H$1308,4,FALSE),"")</f>
        <v>M/A</v>
      </c>
      <c r="F82" s="69">
        <f>IF(C82&lt;&gt;"",VLOOKUP($E82,'Elenco giocatori'!$J$2:$K$5,2,FALSE),"")</f>
        <v>0</v>
      </c>
      <c r="G82" s="69">
        <f>IF(C82&lt;&gt;"",VLOOKUP($C82,'Elenco giocatori'!$B$2:$H$1308,7,FALSE),"")</f>
        <v>0</v>
      </c>
      <c r="H82" s="70">
        <v>6</v>
      </c>
      <c r="I82" s="71">
        <v>1261</v>
      </c>
      <c r="J82" s="72">
        <f t="shared" si="2"/>
        <v>1261</v>
      </c>
      <c r="K82" s="70">
        <f>IF(C82&lt;&gt;"",SUM(J82:J84),"")</f>
        <v>3431</v>
      </c>
      <c r="L82" s="214">
        <f>IF(C82&lt;&gt;"",SUM(J82:J84),"")</f>
        <v>3431</v>
      </c>
    </row>
    <row r="83" spans="1:12" ht="15" customHeight="1">
      <c r="A83" s="217"/>
      <c r="B83" s="73" t="str">
        <f>IF(C83&lt;&gt;"",VLOOKUP($C83,'Elenco giocatori'!$B$2:$H$1308,3,FALSE),"")</f>
        <v>Strikelanders</v>
      </c>
      <c r="C83" s="74" t="s">
        <v>2603</v>
      </c>
      <c r="D83" s="73" t="str">
        <f>IF(C83&lt;&gt;"",VLOOKUP($C83,'Elenco giocatori'!$B$2:$H$1308,2,FALSE),"")</f>
        <v>STRAZZELLA ROCCO</v>
      </c>
      <c r="E83" s="74" t="str">
        <f>IF(C83&lt;&gt;"",VLOOKUP($C83,'Elenco giocatori'!$B$2:$H$1308,4,FALSE),"")</f>
        <v>M/D</v>
      </c>
      <c r="F83" s="74">
        <f>IF(C83&lt;&gt;"",VLOOKUP($E83,'Elenco giocatori'!$J$2:$K$5,2,FALSE),"")</f>
        <v>15</v>
      </c>
      <c r="G83" s="74">
        <f>IF(C83&lt;&gt;"",VLOOKUP($C83,'Elenco giocatori'!$B$2:$H$1308,7,FALSE),"")</f>
        <v>0</v>
      </c>
      <c r="H83" s="75">
        <v>6</v>
      </c>
      <c r="I83" s="76">
        <v>997</v>
      </c>
      <c r="J83" s="26">
        <f t="shared" si="2"/>
        <v>1087</v>
      </c>
      <c r="K83" s="26">
        <f>K82</f>
        <v>3431</v>
      </c>
      <c r="L83" s="215"/>
    </row>
    <row r="84" spans="1:12" ht="15" customHeight="1">
      <c r="A84" s="208"/>
      <c r="B84" s="45" t="str">
        <f>IF(C84&lt;&gt;"",VLOOKUP($C84,'Elenco giocatori'!$B$2:$H$1308,3,FALSE),"")</f>
        <v>A.S. 2000 Vicenza B.C.</v>
      </c>
      <c r="C84" s="46" t="s">
        <v>1466</v>
      </c>
      <c r="D84" s="45" t="str">
        <f>IF(C84&lt;&gt;"",VLOOKUP($C84,'Elenco giocatori'!$B$2:$H$1308,2,FALSE),"")</f>
        <v>FRACASSO DANIELE</v>
      </c>
      <c r="E84" s="46" t="str">
        <f>IF(C84&lt;&gt;"",VLOOKUP($C84,'Elenco giocatori'!$B$2:$H$1308,4,FALSE),"")</f>
        <v>M/A</v>
      </c>
      <c r="F84" s="46">
        <f>IF(C84&lt;&gt;"",VLOOKUP($E84,'Elenco giocatori'!$J$2:$K$5,2,FALSE),"")</f>
        <v>0</v>
      </c>
      <c r="G84" s="46">
        <f>IF(C84&lt;&gt;"",VLOOKUP($C84,'Elenco giocatori'!$B$2:$H$1308,7,FALSE),"")</f>
        <v>0</v>
      </c>
      <c r="H84" s="77">
        <v>6</v>
      </c>
      <c r="I84" s="78">
        <v>1083</v>
      </c>
      <c r="J84" s="26">
        <f t="shared" si="2"/>
        <v>1083</v>
      </c>
      <c r="K84" s="30">
        <f>K83</f>
        <v>3431</v>
      </c>
      <c r="L84" s="216"/>
    </row>
    <row r="85" spans="1:12" ht="15" customHeight="1">
      <c r="A85" s="207">
        <v>27</v>
      </c>
      <c r="B85" s="68" t="str">
        <f>IF(C85&lt;&gt;"",VLOOKUP($C85,'Elenco giocatori'!$B$2:$H$1308,3,FALSE),"")</f>
        <v>Magia B.C.</v>
      </c>
      <c r="C85" s="69" t="s">
        <v>1486</v>
      </c>
      <c r="D85" s="68" t="str">
        <f>IF(C85&lt;&gt;"",VLOOKUP($C85,'Elenco giocatori'!$B$2:$H$1308,2,FALSE),"")</f>
        <v>GABRIELE DOMENICO</v>
      </c>
      <c r="E85" s="69" t="str">
        <f>IF(C85&lt;&gt;"",VLOOKUP($C85,'Elenco giocatori'!$B$2:$H$1308,4,FALSE),"")</f>
        <v>M/B</v>
      </c>
      <c r="F85" s="69">
        <f>IF(C85&lt;&gt;"",VLOOKUP($E85,'Elenco giocatori'!$J$2:$K$5,2,FALSE),"")</f>
        <v>5</v>
      </c>
      <c r="G85" s="69">
        <f>IF(C85&lt;&gt;"",VLOOKUP($C85,'Elenco giocatori'!$B$2:$H$1308,7,FALSE),"")</f>
        <v>0</v>
      </c>
      <c r="H85" s="70">
        <v>6</v>
      </c>
      <c r="I85" s="71">
        <v>1142</v>
      </c>
      <c r="J85" s="72">
        <f t="shared" si="2"/>
        <v>1172</v>
      </c>
      <c r="K85" s="70">
        <f>IF(C85&lt;&gt;"",SUM(J85:J87),"")</f>
        <v>3428</v>
      </c>
      <c r="L85" s="214">
        <f>IF(C85&lt;&gt;"",SUM(J85:J87),"")</f>
        <v>3428</v>
      </c>
    </row>
    <row r="86" spans="1:12" ht="15" customHeight="1">
      <c r="A86" s="217"/>
      <c r="B86" s="73" t="str">
        <f>IF(C86&lt;&gt;"",VLOOKUP($C86,'Elenco giocatori'!$B$2:$H$1308,3,FALSE),"")</f>
        <v>Magia B.C.</v>
      </c>
      <c r="C86" s="74" t="s">
        <v>1014</v>
      </c>
      <c r="D86" s="73" t="str">
        <f>IF(C86&lt;&gt;"",VLOOKUP($C86,'Elenco giocatori'!$B$2:$H$1308,2,FALSE),"")</f>
        <v>GIRANI SANDRO</v>
      </c>
      <c r="E86" s="74" t="str">
        <f>IF(C86&lt;&gt;"",VLOOKUP($C86,'Elenco giocatori'!$B$2:$H$1308,4,FALSE),"")</f>
        <v>M/B</v>
      </c>
      <c r="F86" s="74">
        <f>IF(C86&lt;&gt;"",VLOOKUP($E86,'Elenco giocatori'!$J$2:$K$5,2,FALSE),"")</f>
        <v>5</v>
      </c>
      <c r="G86" s="74">
        <f>IF(C86&lt;&gt;"",VLOOKUP($C86,'Elenco giocatori'!$B$2:$H$1308,7,FALSE),"")</f>
        <v>0</v>
      </c>
      <c r="H86" s="75">
        <v>6</v>
      </c>
      <c r="I86" s="82">
        <v>1117</v>
      </c>
      <c r="J86" s="26">
        <f t="shared" si="2"/>
        <v>1147</v>
      </c>
      <c r="K86" s="75">
        <f>K85</f>
        <v>3428</v>
      </c>
      <c r="L86" s="215"/>
    </row>
    <row r="87" spans="1:12" ht="15" customHeight="1">
      <c r="A87" s="208"/>
      <c r="B87" s="45" t="str">
        <f>IF(C87&lt;&gt;"",VLOOKUP($C87,'Elenco giocatori'!$B$2:$H$1308,3,FALSE),"")</f>
        <v>Magia B.C.</v>
      </c>
      <c r="C87" s="46" t="s">
        <v>445</v>
      </c>
      <c r="D87" s="45" t="str">
        <f>IF(C87&lt;&gt;"",VLOOKUP($C87,'Elenco giocatori'!$B$2:$H$1308,2,FALSE),"")</f>
        <v>CAVALLARI MAURO</v>
      </c>
      <c r="E87" s="46" t="str">
        <f>IF(C87&lt;&gt;"",VLOOKUP($C87,'Elenco giocatori'!$B$2:$H$1308,4,FALSE),"")</f>
        <v>M/D</v>
      </c>
      <c r="F87" s="46">
        <f>IF(C87&lt;&gt;"",VLOOKUP($E87,'Elenco giocatori'!$J$2:$K$5,2,FALSE),"")</f>
        <v>15</v>
      </c>
      <c r="G87" s="46">
        <f>IF(C87&lt;&gt;"",VLOOKUP($C87,'Elenco giocatori'!$B$2:$H$1308,7,FALSE),"")</f>
        <v>0</v>
      </c>
      <c r="H87" s="77">
        <v>6</v>
      </c>
      <c r="I87" s="78">
        <v>1019</v>
      </c>
      <c r="J87" s="30">
        <f t="shared" si="2"/>
        <v>1109</v>
      </c>
      <c r="K87" s="77">
        <f>K86</f>
        <v>3428</v>
      </c>
      <c r="L87" s="216"/>
    </row>
    <row r="88" spans="1:12" ht="15" customHeight="1">
      <c r="A88" s="207">
        <v>28</v>
      </c>
      <c r="B88" s="68" t="str">
        <f>IF(C88&lt;&gt;"",VLOOKUP($C88,'Elenco giocatori'!$B$2:$H$1308,3,FALSE),"")</f>
        <v>Strikelanders</v>
      </c>
      <c r="C88" s="83" t="s">
        <v>2377</v>
      </c>
      <c r="D88" s="68" t="str">
        <f>IF(C88&lt;&gt;"",VLOOKUP($C88,'Elenco giocatori'!$B$2:$H$1308,2,FALSE),"")</f>
        <v>BRIGANTI AURELIO</v>
      </c>
      <c r="E88" s="69" t="str">
        <f>IF(C88&lt;&gt;"",VLOOKUP($C88,'Elenco giocatori'!$B$2:$H$1308,4,FALSE),"")</f>
        <v>M/B</v>
      </c>
      <c r="F88" s="69">
        <f>IF(C88&lt;&gt;"",VLOOKUP($E88,'Elenco giocatori'!$J$2:$K$5,2,FALSE),"")</f>
        <v>5</v>
      </c>
      <c r="G88" s="69">
        <f>IF(C88&lt;&gt;"",VLOOKUP($C88,'Elenco giocatori'!$B$2:$H$1308,7,FALSE),"")</f>
        <v>7</v>
      </c>
      <c r="H88" s="70">
        <v>6</v>
      </c>
      <c r="I88" s="71">
        <v>1228</v>
      </c>
      <c r="J88" s="26">
        <f t="shared" si="2"/>
        <v>1300</v>
      </c>
      <c r="K88" s="70">
        <f>IF(C88&lt;&gt;"",SUM(J88:J90),"")</f>
        <v>3417</v>
      </c>
      <c r="L88" s="214">
        <f>IF(C88&lt;&gt;"",SUM(J88:J90),"")</f>
        <v>3417</v>
      </c>
    </row>
    <row r="89" spans="1:12" ht="15" customHeight="1">
      <c r="A89" s="217"/>
      <c r="B89" s="73" t="str">
        <f>IF(C89&lt;&gt;"",VLOOKUP($C89,'Elenco giocatori'!$B$2:$H$1308,3,FALSE),"")</f>
        <v>Strikelanders</v>
      </c>
      <c r="C89" s="83" t="s">
        <v>2493</v>
      </c>
      <c r="D89" s="73" t="str">
        <f>IF(C89&lt;&gt;"",VLOOKUP($C89,'Elenco giocatori'!$B$2:$H$1308,2,FALSE),"")</f>
        <v>BUSCIANTELLA RICCI CARLO</v>
      </c>
      <c r="E89" s="74" t="str">
        <f>IF(C89&lt;&gt;"",VLOOKUP($C89,'Elenco giocatori'!$B$2:$H$1308,4,FALSE),"")</f>
        <v>M/C</v>
      </c>
      <c r="F89" s="74">
        <f>IF(C89&lt;&gt;"",VLOOKUP($E89,'Elenco giocatori'!$J$2:$K$5,2,FALSE),"")</f>
        <v>10</v>
      </c>
      <c r="G89" s="74">
        <f>IF(C89&lt;&gt;"",VLOOKUP($C89,'Elenco giocatori'!$B$2:$H$1308,7,FALSE),"")</f>
        <v>11</v>
      </c>
      <c r="H89" s="75">
        <v>6</v>
      </c>
      <c r="I89" s="76">
        <v>1013</v>
      </c>
      <c r="J89" s="26">
        <f t="shared" si="2"/>
        <v>1139</v>
      </c>
      <c r="K89" s="26">
        <f>K88</f>
        <v>3417</v>
      </c>
      <c r="L89" s="215"/>
    </row>
    <row r="90" spans="1:12" ht="15" customHeight="1">
      <c r="A90" s="208"/>
      <c r="B90" s="45" t="str">
        <f>IF(C90&lt;&gt;"",VLOOKUP($C90,'Elenco giocatori'!$B$2:$H$1308,3,FALSE),"")</f>
        <v>Galeone</v>
      </c>
      <c r="C90" s="83" t="s">
        <v>400</v>
      </c>
      <c r="D90" s="45" t="str">
        <f>IF(C90&lt;&gt;"",VLOOKUP($C90,'Elenco giocatori'!$B$2:$H$1308,2,FALSE),"")</f>
        <v>NOTO ANTONIO</v>
      </c>
      <c r="E90" s="46" t="str">
        <f>IF(C90&lt;&gt;"",VLOOKUP($C90,'Elenco giocatori'!$B$2:$H$1308,4,FALSE),"")</f>
        <v>M/C</v>
      </c>
      <c r="F90" s="46">
        <f>IF(C90&lt;&gt;"",VLOOKUP($E90,'Elenco giocatori'!$J$2:$K$5,2,FALSE),"")</f>
        <v>10</v>
      </c>
      <c r="G90" s="46">
        <f>IF(C90&lt;&gt;"",VLOOKUP($C90,'Elenco giocatori'!$B$2:$H$1308,7,FALSE),"")</f>
        <v>0</v>
      </c>
      <c r="H90" s="77">
        <v>6</v>
      </c>
      <c r="I90" s="78">
        <v>918</v>
      </c>
      <c r="J90" s="30">
        <f t="shared" si="2"/>
        <v>978</v>
      </c>
      <c r="K90" s="30">
        <f>K89</f>
        <v>3417</v>
      </c>
      <c r="L90" s="216"/>
    </row>
    <row r="91" spans="1:12" ht="15" customHeight="1">
      <c r="A91" s="207">
        <v>29</v>
      </c>
      <c r="B91" s="68" t="str">
        <f>IF(C91&lt;&gt;"",VLOOKUP($C91,'Elenco giocatori'!$B$2:$H$1308,3,FALSE),"")</f>
        <v>Nuovo Mondo</v>
      </c>
      <c r="C91" s="69" t="s">
        <v>2298</v>
      </c>
      <c r="D91" s="68" t="str">
        <f>IF(C91&lt;&gt;"",VLOOKUP($C91,'Elenco giocatori'!$B$2:$H$1308,2,FALSE),"")</f>
        <v>FELLETTI RENZO</v>
      </c>
      <c r="E91" s="69" t="str">
        <f>IF(C91&lt;&gt;"",VLOOKUP($C91,'Elenco giocatori'!$B$2:$H$1308,4,FALSE),"")</f>
        <v>M/A</v>
      </c>
      <c r="F91" s="69">
        <f>IF(C91&lt;&gt;"",VLOOKUP($E91,'Elenco giocatori'!$J$2:$K$5,2,FALSE),"")</f>
        <v>0</v>
      </c>
      <c r="G91" s="69">
        <f>IF(C91&lt;&gt;"",VLOOKUP($C91,'Elenco giocatori'!$B$2:$H$1308,7,FALSE),"")</f>
        <v>0</v>
      </c>
      <c r="H91" s="70">
        <v>6</v>
      </c>
      <c r="I91" s="71">
        <v>1196</v>
      </c>
      <c r="J91" s="72">
        <f t="shared" si="2"/>
        <v>1196</v>
      </c>
      <c r="K91" s="70">
        <f>IF(C91&lt;&gt;"",SUM(J91:J93),"")</f>
        <v>3390</v>
      </c>
      <c r="L91" s="214">
        <f>IF(C91&lt;&gt;"",SUM(J91:J93),"")</f>
        <v>3390</v>
      </c>
    </row>
    <row r="92" spans="1:12" ht="15" customHeight="1">
      <c r="A92" s="217"/>
      <c r="B92" s="73" t="str">
        <f>IF(C92&lt;&gt;"",VLOOKUP($C92,'Elenco giocatori'!$B$2:$H$1308,3,FALSE),"")</f>
        <v>Nuovo Mondo</v>
      </c>
      <c r="C92" s="74" t="s">
        <v>2282</v>
      </c>
      <c r="D92" s="73" t="str">
        <f>IF(C92&lt;&gt;"",VLOOKUP($C92,'Elenco giocatori'!$B$2:$H$1308,2,FALSE),"")</f>
        <v>SERVADIO DARIO</v>
      </c>
      <c r="E92" s="74" t="str">
        <f>IF(C92&lt;&gt;"",VLOOKUP($C92,'Elenco giocatori'!$B$2:$H$1308,4,FALSE),"")</f>
        <v>M/B</v>
      </c>
      <c r="F92" s="74">
        <f>IF(C92&lt;&gt;"",VLOOKUP($E92,'Elenco giocatori'!$J$2:$K$5,2,FALSE),"")</f>
        <v>5</v>
      </c>
      <c r="G92" s="74">
        <f>IF(C92&lt;&gt;"",VLOOKUP($C92,'Elenco giocatori'!$B$2:$H$1308,7,FALSE),"")</f>
        <v>0</v>
      </c>
      <c r="H92" s="75">
        <v>6</v>
      </c>
      <c r="I92" s="76">
        <v>1084</v>
      </c>
      <c r="J92" s="26">
        <f t="shared" si="2"/>
        <v>1114</v>
      </c>
      <c r="K92" s="26">
        <f>K91</f>
        <v>3390</v>
      </c>
      <c r="L92" s="215"/>
    </row>
    <row r="93" spans="1:12" ht="15" customHeight="1">
      <c r="A93" s="208"/>
      <c r="B93" s="45" t="str">
        <f>IF(C93&lt;&gt;"",VLOOKUP($C93,'Elenco giocatori'!$B$2:$H$1308,3,FALSE),"")</f>
        <v>Nuovo Mondo</v>
      </c>
      <c r="C93" s="46" t="s">
        <v>2371</v>
      </c>
      <c r="D93" s="45" t="str">
        <f>IF(C93&lt;&gt;"",VLOOKUP($C93,'Elenco giocatori'!$B$2:$H$1308,2,FALSE),"")</f>
        <v>ZAPPATERRA ALDER</v>
      </c>
      <c r="E93" s="46" t="str">
        <f>IF(C93&lt;&gt;"",VLOOKUP($C93,'Elenco giocatori'!$B$2:$H$1308,4,FALSE),"")</f>
        <v>M/A</v>
      </c>
      <c r="F93" s="46">
        <f>IF(C93&lt;&gt;"",VLOOKUP($E93,'Elenco giocatori'!$J$2:$K$5,2,FALSE),"")</f>
        <v>0</v>
      </c>
      <c r="G93" s="46">
        <f>IF(C93&lt;&gt;"",VLOOKUP($C93,'Elenco giocatori'!$B$2:$H$1308,7,FALSE),"")</f>
        <v>1</v>
      </c>
      <c r="H93" s="77">
        <v>6</v>
      </c>
      <c r="I93" s="78">
        <v>1074</v>
      </c>
      <c r="J93" s="30">
        <f t="shared" si="2"/>
        <v>1080</v>
      </c>
      <c r="K93" s="30">
        <f>K92</f>
        <v>3390</v>
      </c>
      <c r="L93" s="216"/>
    </row>
    <row r="94" spans="1:12" ht="15" customHeight="1">
      <c r="A94" s="207">
        <v>30</v>
      </c>
      <c r="B94" s="68" t="str">
        <f>IF(C94&lt;&gt;"",VLOOKUP($C94,'Elenco giocatori'!$B$2:$H$1308,3,FALSE),"")</f>
        <v>Strikelanders</v>
      </c>
      <c r="C94" s="69" t="s">
        <v>2625</v>
      </c>
      <c r="D94" s="68" t="str">
        <f>IF(C94&lt;&gt;"",VLOOKUP($C94,'Elenco giocatori'!$B$2:$H$1308,2,FALSE),"")</f>
        <v>SCAIOLI ADRIANO</v>
      </c>
      <c r="E94" s="69" t="str">
        <f>IF(C94&lt;&gt;"",VLOOKUP($C94,'Elenco giocatori'!$B$2:$H$1308,4,FALSE),"")</f>
        <v>M/C</v>
      </c>
      <c r="F94" s="69">
        <f>IF(C94&lt;&gt;"",VLOOKUP($E94,'Elenco giocatori'!$J$2:$K$5,2,FALSE),"")</f>
        <v>10</v>
      </c>
      <c r="G94" s="69">
        <f>IF(C94&lt;&gt;"",VLOOKUP($C94,'Elenco giocatori'!$B$2:$H$1308,7,FALSE),"")</f>
        <v>14</v>
      </c>
      <c r="H94" s="70">
        <v>6</v>
      </c>
      <c r="I94" s="71">
        <v>1041</v>
      </c>
      <c r="J94" s="72">
        <f t="shared" si="2"/>
        <v>1185</v>
      </c>
      <c r="K94" s="70">
        <f>IF(C94&lt;&gt;"",SUM(J94:J96),"")</f>
        <v>3387</v>
      </c>
      <c r="L94" s="214">
        <f>IF(C94&lt;&gt;"",SUM(J94:J96),"")</f>
        <v>3387</v>
      </c>
    </row>
    <row r="95" spans="1:12" ht="15" customHeight="1">
      <c r="A95" s="217"/>
      <c r="B95" s="73" t="str">
        <f>IF(C95&lt;&gt;"",VLOOKUP($C95,'Elenco giocatori'!$B$2:$H$1308,3,FALSE),"")</f>
        <v>Strikelanders</v>
      </c>
      <c r="C95" s="74" t="s">
        <v>2381</v>
      </c>
      <c r="D95" s="73" t="str">
        <f>IF(C95&lt;&gt;"",VLOOKUP($C95,'Elenco giocatori'!$B$2:$H$1308,2,FALSE),"")</f>
        <v>NANNI AURELIANO</v>
      </c>
      <c r="E95" s="74" t="str">
        <f>IF(C95&lt;&gt;"",VLOOKUP($C95,'Elenco giocatori'!$B$2:$H$1308,4,FALSE),"")</f>
        <v>M/C</v>
      </c>
      <c r="F95" s="74">
        <f>IF(C95&lt;&gt;"",VLOOKUP($E95,'Elenco giocatori'!$J$2:$K$5,2,FALSE),"")</f>
        <v>10</v>
      </c>
      <c r="G95" s="74">
        <f>IF(C95&lt;&gt;"",VLOOKUP($C95,'Elenco giocatori'!$B$2:$H$1308,7,FALSE),"")</f>
        <v>8</v>
      </c>
      <c r="H95" s="75">
        <v>6</v>
      </c>
      <c r="I95" s="76">
        <v>1034</v>
      </c>
      <c r="J95" s="26">
        <f t="shared" si="2"/>
        <v>1142</v>
      </c>
      <c r="K95" s="26">
        <f>K94</f>
        <v>3387</v>
      </c>
      <c r="L95" s="215"/>
    </row>
    <row r="96" spans="1:12" ht="15" customHeight="1">
      <c r="A96" s="208"/>
      <c r="B96" s="45" t="str">
        <f>IF(C96&lt;&gt;"",VLOOKUP($C96,'Elenco giocatori'!$B$2:$H$1308,3,FALSE),"")</f>
        <v>Strikelanders</v>
      </c>
      <c r="C96" s="46" t="s">
        <v>2495</v>
      </c>
      <c r="D96" s="45" t="str">
        <f>IF(C96&lt;&gt;"",VLOOKUP($C96,'Elenco giocatori'!$B$2:$H$1308,2,FALSE),"")</f>
        <v>SCOTTI LIVIO</v>
      </c>
      <c r="E96" s="46" t="str">
        <f>IF(C96&lt;&gt;"",VLOOKUP($C96,'Elenco giocatori'!$B$2:$H$1308,4,FALSE),"")</f>
        <v>M/D</v>
      </c>
      <c r="F96" s="46">
        <f>IF(C96&lt;&gt;"",VLOOKUP($E96,'Elenco giocatori'!$J$2:$K$5,2,FALSE),"")</f>
        <v>15</v>
      </c>
      <c r="G96" s="46">
        <f>IF(C96&lt;&gt;"",VLOOKUP($C96,'Elenco giocatori'!$B$2:$H$1308,7,FALSE),"")</f>
        <v>8</v>
      </c>
      <c r="H96" s="77">
        <v>6</v>
      </c>
      <c r="I96" s="78">
        <v>922</v>
      </c>
      <c r="J96" s="30">
        <f t="shared" si="2"/>
        <v>1060</v>
      </c>
      <c r="K96" s="30">
        <f>K95</f>
        <v>3387</v>
      </c>
      <c r="L96" s="218"/>
    </row>
    <row r="97" spans="1:12" ht="15" customHeight="1">
      <c r="A97" s="207">
        <v>31</v>
      </c>
      <c r="B97" s="68" t="str">
        <f>IF(C97&lt;&gt;"",VLOOKUP($C97,'Elenco giocatori'!$B$2:$H$1308,3,FALSE),"")</f>
        <v>A.S.D. Tevere Power Zone</v>
      </c>
      <c r="C97" s="69" t="s">
        <v>2058</v>
      </c>
      <c r="D97" s="68" t="str">
        <f>IF(C97&lt;&gt;"",VLOOKUP($C97,'Elenco giocatori'!$B$2:$H$1308,2,FALSE),"")</f>
        <v>TANZI ROBERTO</v>
      </c>
      <c r="E97" s="69" t="str">
        <f>IF(C97&lt;&gt;"",VLOOKUP($C97,'Elenco giocatori'!$B$2:$H$1308,4,FALSE),"")</f>
        <v>M/C</v>
      </c>
      <c r="F97" s="69">
        <f>IF(C97&lt;&gt;"",VLOOKUP($E97,'Elenco giocatori'!$J$2:$K$5,2,FALSE),"")</f>
        <v>10</v>
      </c>
      <c r="G97" s="69">
        <f>IF(C97&lt;&gt;"",VLOOKUP($C97,'Elenco giocatori'!$B$2:$H$1308,7,FALSE),"")</f>
        <v>0</v>
      </c>
      <c r="H97" s="70">
        <v>6</v>
      </c>
      <c r="I97" s="71">
        <v>1127</v>
      </c>
      <c r="J97" s="72">
        <f>IF(C97&lt;&gt;"",I97+(F97+G97)*H97,"")</f>
        <v>1187</v>
      </c>
      <c r="K97" s="70">
        <f>IF(C97&lt;&gt;"",SUM(J97:J99),"")</f>
        <v>3380</v>
      </c>
      <c r="L97" s="214">
        <f>IF(C97&lt;&gt;"",SUM(J97:J99),"")</f>
        <v>3380</v>
      </c>
    </row>
    <row r="98" spans="1:12" ht="15" customHeight="1">
      <c r="A98" s="217"/>
      <c r="B98" s="73" t="str">
        <f>IF(C98&lt;&gt;"",VLOOKUP($C98,'Elenco giocatori'!$B$2:$H$1308,3,FALSE),"")</f>
        <v>A.S. B.C. Quirinale</v>
      </c>
      <c r="C98" s="74" t="s">
        <v>600</v>
      </c>
      <c r="D98" s="73" t="str">
        <f>IF(C98&lt;&gt;"",VLOOKUP($C98,'Elenco giocatori'!$B$2:$H$1308,2,FALSE),"")</f>
        <v>ROSSI REMO</v>
      </c>
      <c r="E98" s="74" t="str">
        <f>IF(C98&lt;&gt;"",VLOOKUP($C98,'Elenco giocatori'!$B$2:$H$1308,4,FALSE),"")</f>
        <v>M/D</v>
      </c>
      <c r="F98" s="74">
        <f>IF(C98&lt;&gt;"",VLOOKUP($E98,'Elenco giocatori'!$J$2:$K$5,2,FALSE),"")</f>
        <v>15</v>
      </c>
      <c r="G98" s="74">
        <f>IF(C98&lt;&gt;"",VLOOKUP($C98,'Elenco giocatori'!$B$2:$H$1308,7,FALSE),"")</f>
        <v>0</v>
      </c>
      <c r="H98" s="75">
        <v>6</v>
      </c>
      <c r="I98" s="76">
        <v>1063</v>
      </c>
      <c r="J98" s="26">
        <f aca="true" t="shared" si="3" ref="J98:J126">IF(C98&lt;&gt;"",I98+(F98+G98)*H98,"")</f>
        <v>1153</v>
      </c>
      <c r="K98" s="26">
        <f>K97</f>
        <v>3380</v>
      </c>
      <c r="L98" s="215"/>
    </row>
    <row r="99" spans="1:12" ht="15" customHeight="1">
      <c r="A99" s="208"/>
      <c r="B99" s="45" t="str">
        <f>IF(C99&lt;&gt;"",VLOOKUP($C99,'Elenco giocatori'!$B$2:$H$1308,3,FALSE),"")</f>
        <v>A.S.D. Tevere Power Zone</v>
      </c>
      <c r="C99" s="46" t="s">
        <v>774</v>
      </c>
      <c r="D99" s="45" t="str">
        <f>IF(C99&lt;&gt;"",VLOOKUP($C99,'Elenco giocatori'!$B$2:$H$1308,2,FALSE),"")</f>
        <v>BERNARDI FLAVIO</v>
      </c>
      <c r="E99" s="46" t="str">
        <f>IF(C99&lt;&gt;"",VLOOKUP($C99,'Elenco giocatori'!$B$2:$H$1308,4,FALSE),"")</f>
        <v>M/D</v>
      </c>
      <c r="F99" s="46">
        <f>IF(C99&lt;&gt;"",VLOOKUP($E99,'Elenco giocatori'!$J$2:$K$5,2,FALSE),"")</f>
        <v>15</v>
      </c>
      <c r="G99" s="46">
        <f>IF(C99&lt;&gt;"",VLOOKUP($C99,'Elenco giocatori'!$B$2:$H$1308,7,FALSE),"")</f>
        <v>0</v>
      </c>
      <c r="H99" s="77">
        <v>6</v>
      </c>
      <c r="I99" s="78">
        <v>950</v>
      </c>
      <c r="J99" s="30">
        <f t="shared" si="3"/>
        <v>1040</v>
      </c>
      <c r="K99" s="30">
        <f>K98</f>
        <v>3380</v>
      </c>
      <c r="L99" s="216"/>
    </row>
    <row r="100" spans="1:12" ht="15" customHeight="1">
      <c r="A100" s="207">
        <v>32</v>
      </c>
      <c r="B100" s="68" t="str">
        <f>IF(C100&lt;&gt;"",VLOOKUP($C100,'Elenco giocatori'!$B$2:$H$1308,3,FALSE),"")</f>
        <v>A.S.B. Tricolore</v>
      </c>
      <c r="C100" s="69" t="s">
        <v>1524</v>
      </c>
      <c r="D100" s="68" t="str">
        <f>IF(C100&lt;&gt;"",VLOOKUP($C100,'Elenco giocatori'!$B$2:$H$1308,2,FALSE),"")</f>
        <v>MUSSINI DINO</v>
      </c>
      <c r="E100" s="69" t="str">
        <f>IF(C100&lt;&gt;"",VLOOKUP($C100,'Elenco giocatori'!$B$2:$H$1308,4,FALSE),"")</f>
        <v>M/C</v>
      </c>
      <c r="F100" s="69">
        <f>IF(C100&lt;&gt;"",VLOOKUP($E100,'Elenco giocatori'!$J$2:$K$5,2,FALSE),"")</f>
        <v>10</v>
      </c>
      <c r="G100" s="69">
        <f>IF(C100&lt;&gt;"",VLOOKUP($C100,'Elenco giocatori'!$B$2:$H$1308,7,FALSE),"")</f>
        <v>0</v>
      </c>
      <c r="H100" s="70">
        <v>6</v>
      </c>
      <c r="I100" s="71">
        <v>1110</v>
      </c>
      <c r="J100" s="72">
        <f t="shared" si="3"/>
        <v>1170</v>
      </c>
      <c r="K100" s="70">
        <f>IF(C100&lt;&gt;"",SUM(J100:J102),"")</f>
        <v>3370</v>
      </c>
      <c r="L100" s="214">
        <f>IF(C100&lt;&gt;"",SUM(J100:J102),"")</f>
        <v>3370</v>
      </c>
    </row>
    <row r="101" spans="1:12" ht="15" customHeight="1">
      <c r="A101" s="217"/>
      <c r="B101" s="73" t="str">
        <f>IF(C101&lt;&gt;"",VLOOKUP($C101,'Elenco giocatori'!$B$2:$H$1308,3,FALSE),"")</f>
        <v>A.S.B. Tricolore</v>
      </c>
      <c r="C101" s="74" t="s">
        <v>2545</v>
      </c>
      <c r="D101" s="73" t="str">
        <f>IF(C101&lt;&gt;"",VLOOKUP($C101,'Elenco giocatori'!$B$2:$H$1308,2,FALSE),"")</f>
        <v>FIORENTIN LORENZO</v>
      </c>
      <c r="E101" s="74" t="str">
        <f>IF(C101&lt;&gt;"",VLOOKUP($C101,'Elenco giocatori'!$B$2:$H$1308,4,FALSE),"")</f>
        <v>M/B</v>
      </c>
      <c r="F101" s="74">
        <f>IF(C101&lt;&gt;"",VLOOKUP($E101,'Elenco giocatori'!$J$2:$K$5,2,FALSE),"")</f>
        <v>5</v>
      </c>
      <c r="G101" s="74">
        <f>IF(C101&lt;&gt;"",VLOOKUP($C101,'Elenco giocatori'!$B$2:$H$1308,7,FALSE),"")</f>
        <v>2</v>
      </c>
      <c r="H101" s="75">
        <v>6</v>
      </c>
      <c r="I101" s="76">
        <v>1068</v>
      </c>
      <c r="J101" s="26">
        <f t="shared" si="3"/>
        <v>1110</v>
      </c>
      <c r="K101" s="26">
        <f>K100</f>
        <v>3370</v>
      </c>
      <c r="L101" s="215"/>
    </row>
    <row r="102" spans="1:12" ht="15" customHeight="1">
      <c r="A102" s="208"/>
      <c r="B102" s="45" t="str">
        <f>IF(C102&lt;&gt;"",VLOOKUP($C102,'Elenco giocatori'!$B$2:$H$1308,3,FALSE),"")</f>
        <v>A.S.B. Tricolore</v>
      </c>
      <c r="C102" s="46" t="s">
        <v>495</v>
      </c>
      <c r="D102" s="45" t="str">
        <f>IF(C102&lt;&gt;"",VLOOKUP($C102,'Elenco giocatori'!$B$2:$H$1308,2,FALSE),"")</f>
        <v>CAITI MAURO</v>
      </c>
      <c r="E102" s="46" t="str">
        <f>IF(C102&lt;&gt;"",VLOOKUP($C102,'Elenco giocatori'!$B$2:$H$1308,4,FALSE),"")</f>
        <v>M/B</v>
      </c>
      <c r="F102" s="46">
        <f>IF(C102&lt;&gt;"",VLOOKUP($E102,'Elenco giocatori'!$J$2:$K$5,2,FALSE),"")</f>
        <v>5</v>
      </c>
      <c r="G102" s="46">
        <f>IF(C102&lt;&gt;"",VLOOKUP($C102,'Elenco giocatori'!$B$2:$H$1308,7,FALSE),"")</f>
        <v>0</v>
      </c>
      <c r="H102" s="77">
        <v>6</v>
      </c>
      <c r="I102" s="78">
        <v>1060</v>
      </c>
      <c r="J102" s="30">
        <f t="shared" si="3"/>
        <v>1090</v>
      </c>
      <c r="K102" s="30">
        <f>K101</f>
        <v>3370</v>
      </c>
      <c r="L102" s="216"/>
    </row>
    <row r="103" spans="1:12" ht="15" customHeight="1">
      <c r="A103" s="207">
        <v>33</v>
      </c>
      <c r="B103" s="68" t="str">
        <f>IF(C103&lt;&gt;"",VLOOKUP($C103,'Elenco giocatori'!$B$2:$H$1308,3,FALSE),"")</f>
        <v>B.C. Salerno</v>
      </c>
      <c r="C103" s="69" t="s">
        <v>1850</v>
      </c>
      <c r="D103" s="68" t="str">
        <f>IF(C103&lt;&gt;"",VLOOKUP($C103,'Elenco giocatori'!$B$2:$H$1308,2,FALSE),"")</f>
        <v>CAMPANELLA FERDINANDO</v>
      </c>
      <c r="E103" s="69" t="str">
        <f>IF(C103&lt;&gt;"",VLOOKUP($C103,'Elenco giocatori'!$B$2:$H$1308,4,FALSE),"")</f>
        <v>M/B</v>
      </c>
      <c r="F103" s="69">
        <f>IF(C103&lt;&gt;"",VLOOKUP($E103,'Elenco giocatori'!$J$2:$K$5,2,FALSE),"")</f>
        <v>5</v>
      </c>
      <c r="G103" s="69">
        <f>IF(C103&lt;&gt;"",VLOOKUP($C103,'Elenco giocatori'!$B$2:$H$1308,7,FALSE),"")</f>
        <v>0</v>
      </c>
      <c r="H103" s="70">
        <v>6</v>
      </c>
      <c r="I103" s="71">
        <v>1114</v>
      </c>
      <c r="J103" s="72">
        <f t="shared" si="3"/>
        <v>1144</v>
      </c>
      <c r="K103" s="70">
        <f>IF(C103&lt;&gt;"",SUM(J103:J105),"")</f>
        <v>3349</v>
      </c>
      <c r="L103" s="214">
        <f>IF(C103&lt;&gt;"",SUM(J103:J105),"")</f>
        <v>3349</v>
      </c>
    </row>
    <row r="104" spans="1:12" ht="15" customHeight="1">
      <c r="A104" s="217"/>
      <c r="B104" s="73" t="str">
        <f>IF(C104&lt;&gt;"",VLOOKUP($C104,'Elenco giocatori'!$B$2:$H$1308,3,FALSE),"")</f>
        <v>B.C. Salerno</v>
      </c>
      <c r="C104" s="74" t="s">
        <v>365</v>
      </c>
      <c r="D104" s="73" t="str">
        <f>IF(C104&lt;&gt;"",VLOOKUP($C104,'Elenco giocatori'!$B$2:$H$1308,2,FALSE),"")</f>
        <v>BOTTACCIO RAFFAELE</v>
      </c>
      <c r="E104" s="74" t="str">
        <f>IF(C104&lt;&gt;"",VLOOKUP($C104,'Elenco giocatori'!$B$2:$H$1308,4,FALSE),"")</f>
        <v>M/B</v>
      </c>
      <c r="F104" s="74">
        <f>IF(C104&lt;&gt;"",VLOOKUP($E104,'Elenco giocatori'!$J$2:$K$5,2,FALSE),"")</f>
        <v>5</v>
      </c>
      <c r="G104" s="74">
        <f>IF(C104&lt;&gt;"",VLOOKUP($C104,'Elenco giocatori'!$B$2:$H$1308,7,FALSE),"")</f>
        <v>0</v>
      </c>
      <c r="H104" s="75">
        <v>6</v>
      </c>
      <c r="I104" s="76">
        <v>1089</v>
      </c>
      <c r="J104" s="26">
        <f t="shared" si="3"/>
        <v>1119</v>
      </c>
      <c r="K104" s="26">
        <f>K103</f>
        <v>3349</v>
      </c>
      <c r="L104" s="215"/>
    </row>
    <row r="105" spans="1:12" ht="15" customHeight="1">
      <c r="A105" s="208"/>
      <c r="B105" s="45" t="str">
        <f>IF(C105&lt;&gt;"",VLOOKUP($C105,'Elenco giocatori'!$B$2:$H$1308,3,FALSE),"")</f>
        <v>B.C. Salerno</v>
      </c>
      <c r="C105" s="46" t="s">
        <v>329</v>
      </c>
      <c r="D105" s="45" t="str">
        <f>IF(C105&lt;&gt;"",VLOOKUP($C105,'Elenco giocatori'!$B$2:$H$1308,2,FALSE),"")</f>
        <v>MEMOLI DARIO</v>
      </c>
      <c r="E105" s="46" t="str">
        <f>IF(C105&lt;&gt;"",VLOOKUP($C105,'Elenco giocatori'!$B$2:$H$1308,4,FALSE),"")</f>
        <v>M/B</v>
      </c>
      <c r="F105" s="46">
        <f>IF(C105&lt;&gt;"",VLOOKUP($E105,'Elenco giocatori'!$J$2:$K$5,2,FALSE),"")</f>
        <v>5</v>
      </c>
      <c r="G105" s="46">
        <f>IF(C105&lt;&gt;"",VLOOKUP($C105,'Elenco giocatori'!$B$2:$H$1308,7,FALSE),"")</f>
        <v>0</v>
      </c>
      <c r="H105" s="77">
        <v>6</v>
      </c>
      <c r="I105" s="78">
        <v>1056</v>
      </c>
      <c r="J105" s="30">
        <f t="shared" si="3"/>
        <v>1086</v>
      </c>
      <c r="K105" s="30">
        <f>K104</f>
        <v>3349</v>
      </c>
      <c r="L105" s="216"/>
    </row>
    <row r="106" spans="1:12" ht="15" customHeight="1">
      <c r="A106" s="207">
        <v>34</v>
      </c>
      <c r="B106" s="68" t="str">
        <f>IF(C106&lt;&gt;"",VLOOKUP($C106,'Elenco giocatori'!$B$2:$H$1308,3,FALSE),"")</f>
        <v>X - Centric</v>
      </c>
      <c r="C106" s="69" t="s">
        <v>189</v>
      </c>
      <c r="D106" s="68" t="str">
        <f>IF(C106&lt;&gt;"",VLOOKUP($C106,'Elenco giocatori'!$B$2:$H$1308,2,FALSE),"")</f>
        <v>ISOPPO MASSIMO</v>
      </c>
      <c r="E106" s="69" t="str">
        <f>IF(C106&lt;&gt;"",VLOOKUP($C106,'Elenco giocatori'!$B$2:$H$1308,4,FALSE),"")</f>
        <v>M/B</v>
      </c>
      <c r="F106" s="69">
        <f>IF(C106&lt;&gt;"",VLOOKUP($E106,'Elenco giocatori'!$J$2:$K$5,2,FALSE),"")</f>
        <v>5</v>
      </c>
      <c r="G106" s="69">
        <f>IF(C106&lt;&gt;"",VLOOKUP($C106,'Elenco giocatori'!$B$2:$H$1308,7,FALSE),"")</f>
        <v>0</v>
      </c>
      <c r="H106" s="70">
        <v>6</v>
      </c>
      <c r="I106" s="71">
        <v>1136</v>
      </c>
      <c r="J106" s="72">
        <f t="shared" si="3"/>
        <v>1166</v>
      </c>
      <c r="K106" s="70">
        <f>IF(C106&lt;&gt;"",SUM(J106:J108),"")</f>
        <v>3343</v>
      </c>
      <c r="L106" s="214">
        <f>IF(C106&lt;&gt;"",SUM(J106:J108),"")</f>
        <v>3343</v>
      </c>
    </row>
    <row r="107" spans="1:12" ht="15" customHeight="1">
      <c r="A107" s="217"/>
      <c r="B107" s="73" t="str">
        <f>IF(C107&lt;&gt;"",VLOOKUP($C107,'Elenco giocatori'!$B$2:$H$1308,3,FALSE),"")</f>
        <v>A.S. Strokers</v>
      </c>
      <c r="C107" s="74" t="s">
        <v>995</v>
      </c>
      <c r="D107" s="73" t="str">
        <f>IF(C107&lt;&gt;"",VLOOKUP($C107,'Elenco giocatori'!$B$2:$H$1308,2,FALSE),"")</f>
        <v>GIOVANNELLI MAURIZIO</v>
      </c>
      <c r="E107" s="74" t="str">
        <f>IF(C107&lt;&gt;"",VLOOKUP($C107,'Elenco giocatori'!$B$2:$H$1308,4,FALSE),"")</f>
        <v>M/C</v>
      </c>
      <c r="F107" s="74">
        <f>IF(C107&lt;&gt;"",VLOOKUP($E107,'Elenco giocatori'!$J$2:$K$5,2,FALSE),"")</f>
        <v>10</v>
      </c>
      <c r="G107" s="74">
        <f>IF(C107&lt;&gt;"",VLOOKUP($C107,'Elenco giocatori'!$B$2:$H$1308,7,FALSE),"")</f>
        <v>0</v>
      </c>
      <c r="H107" s="75">
        <v>6</v>
      </c>
      <c r="I107" s="76">
        <v>1070</v>
      </c>
      <c r="J107" s="26">
        <f t="shared" si="3"/>
        <v>1130</v>
      </c>
      <c r="K107" s="26">
        <f>K106</f>
        <v>3343</v>
      </c>
      <c r="L107" s="215"/>
    </row>
    <row r="108" spans="1:12" ht="15" customHeight="1">
      <c r="A108" s="208"/>
      <c r="B108" s="45" t="str">
        <f>IF(C108&lt;&gt;"",VLOOKUP($C108,'Elenco giocatori'!$B$2:$H$1308,3,FALSE),"")</f>
        <v>A.S. All Star Team</v>
      </c>
      <c r="C108" s="46" t="s">
        <v>1538</v>
      </c>
      <c r="D108" s="45" t="str">
        <f>IF(C108&lt;&gt;"",VLOOKUP($C108,'Elenco giocatori'!$B$2:$H$1308,2,FALSE),"")</f>
        <v>GIROLDINI ENNIO</v>
      </c>
      <c r="E108" s="46" t="str">
        <f>IF(C108&lt;&gt;"",VLOOKUP($C108,'Elenco giocatori'!$B$2:$H$1308,4,FALSE),"")</f>
        <v>M/B</v>
      </c>
      <c r="F108" s="46">
        <f>IF(C108&lt;&gt;"",VLOOKUP($E108,'Elenco giocatori'!$J$2:$K$5,2,FALSE),"")</f>
        <v>5</v>
      </c>
      <c r="G108" s="46">
        <f>IF(C108&lt;&gt;"",VLOOKUP($C108,'Elenco giocatori'!$B$2:$H$1308,7,FALSE),"")</f>
        <v>0</v>
      </c>
      <c r="H108" s="77">
        <v>6</v>
      </c>
      <c r="I108" s="78">
        <v>1017</v>
      </c>
      <c r="J108" s="30">
        <f t="shared" si="3"/>
        <v>1047</v>
      </c>
      <c r="K108" s="30">
        <f>K107</f>
        <v>3343</v>
      </c>
      <c r="L108" s="216"/>
    </row>
    <row r="109" spans="1:12" ht="15" customHeight="1">
      <c r="A109" s="207">
        <v>35</v>
      </c>
      <c r="B109" s="68" t="str">
        <f>IF(C109&lt;&gt;"",VLOOKUP($C109,'Elenco giocatori'!$B$2:$H$1308,3,FALSE),"")</f>
        <v>La Setta Del Torchio</v>
      </c>
      <c r="C109" s="79" t="s">
        <v>1680</v>
      </c>
      <c r="D109" s="68" t="str">
        <f>IF(C109&lt;&gt;"",VLOOKUP($C109,'Elenco giocatori'!$B$2:$H$1308,2,FALSE),"")</f>
        <v>LAGANA' UMBERTO</v>
      </c>
      <c r="E109" s="69" t="str">
        <f>IF(C109&lt;&gt;"",VLOOKUP($C109,'Elenco giocatori'!$B$2:$H$1308,4,FALSE),"")</f>
        <v>M/B</v>
      </c>
      <c r="F109" s="69">
        <f>IF(C109&lt;&gt;"",VLOOKUP($E109,'Elenco giocatori'!$J$2:$K$5,2,FALSE),"")</f>
        <v>5</v>
      </c>
      <c r="G109" s="69">
        <f>IF(C109&lt;&gt;"",VLOOKUP($C109,'Elenco giocatori'!$B$2:$H$1308,7,FALSE),"")</f>
        <v>0</v>
      </c>
      <c r="H109" s="70">
        <v>6</v>
      </c>
      <c r="I109" s="71">
        <v>1127</v>
      </c>
      <c r="J109" s="72">
        <f t="shared" si="3"/>
        <v>1157</v>
      </c>
      <c r="K109" s="70">
        <f>IF(C109&lt;&gt;"",SUM(J109:J111),"")</f>
        <v>3306</v>
      </c>
      <c r="L109" s="214">
        <f>IF(C109&lt;&gt;"",SUM(J109:J111),"")</f>
        <v>3306</v>
      </c>
    </row>
    <row r="110" spans="1:12" ht="15" customHeight="1">
      <c r="A110" s="217"/>
      <c r="B110" s="73" t="str">
        <f>IF(C110&lt;&gt;"",VLOOKUP($C110,'Elenco giocatori'!$B$2:$H$1308,3,FALSE),"")</f>
        <v>La Setta Del Torchio</v>
      </c>
      <c r="C110" s="80" t="s">
        <v>642</v>
      </c>
      <c r="D110" s="73" t="str">
        <f>IF(C110&lt;&gt;"",VLOOKUP($C110,'Elenco giocatori'!$B$2:$H$1308,2,FALSE),"")</f>
        <v>SORRENTINO RAFFAELE</v>
      </c>
      <c r="E110" s="74" t="str">
        <f>IF(C110&lt;&gt;"",VLOOKUP($C110,'Elenco giocatori'!$B$2:$H$1308,4,FALSE),"")</f>
        <v>M/C</v>
      </c>
      <c r="F110" s="74">
        <f>IF(C110&lt;&gt;"",VLOOKUP($E110,'Elenco giocatori'!$J$2:$K$5,2,FALSE),"")</f>
        <v>10</v>
      </c>
      <c r="G110" s="74">
        <f>IF(C110&lt;&gt;"",VLOOKUP($C110,'Elenco giocatori'!$B$2:$H$1308,7,FALSE),"")</f>
        <v>0</v>
      </c>
      <c r="H110" s="75">
        <v>6</v>
      </c>
      <c r="I110" s="76">
        <v>1041</v>
      </c>
      <c r="J110" s="26">
        <f t="shared" si="3"/>
        <v>1101</v>
      </c>
      <c r="K110" s="26">
        <f>K109</f>
        <v>3306</v>
      </c>
      <c r="L110" s="215"/>
    </row>
    <row r="111" spans="1:12" ht="15" customHeight="1">
      <c r="A111" s="208"/>
      <c r="B111" s="45" t="str">
        <f>IF(C111&lt;&gt;"",VLOOKUP($C111,'Elenco giocatori'!$B$2:$H$1308,3,FALSE),"")</f>
        <v>La Setta Del Torchio</v>
      </c>
      <c r="C111" s="81" t="s">
        <v>1745</v>
      </c>
      <c r="D111" s="45" t="str">
        <f>IF(C111&lt;&gt;"",VLOOKUP($C111,'Elenco giocatori'!$B$2:$H$1308,2,FALSE),"")</f>
        <v>DE LUISE SALVATORE</v>
      </c>
      <c r="E111" s="46" t="str">
        <f>IF(C111&lt;&gt;"",VLOOKUP($C111,'Elenco giocatori'!$B$2:$H$1308,4,FALSE),"")</f>
        <v>M/C</v>
      </c>
      <c r="F111" s="46">
        <f>IF(C111&lt;&gt;"",VLOOKUP($E111,'Elenco giocatori'!$J$2:$K$5,2,FALSE),"")</f>
        <v>10</v>
      </c>
      <c r="G111" s="46">
        <f>IF(C111&lt;&gt;"",VLOOKUP($C111,'Elenco giocatori'!$B$2:$H$1308,7,FALSE),"")</f>
        <v>0</v>
      </c>
      <c r="H111" s="77">
        <v>6</v>
      </c>
      <c r="I111" s="78">
        <v>988</v>
      </c>
      <c r="J111" s="30">
        <f t="shared" si="3"/>
        <v>1048</v>
      </c>
      <c r="K111" s="30">
        <f>K110</f>
        <v>3306</v>
      </c>
      <c r="L111" s="216"/>
    </row>
    <row r="112" spans="1:12" ht="15" customHeight="1">
      <c r="A112" s="207">
        <v>36</v>
      </c>
      <c r="B112" s="68" t="str">
        <f>IF(C112&lt;&gt;"",VLOOKUP($C112,'Elenco giocatori'!$B$2:$H$1308,3,FALSE),"")</f>
        <v>New Bowling e Co</v>
      </c>
      <c r="C112" s="69" t="s">
        <v>853</v>
      </c>
      <c r="D112" s="68" t="str">
        <f>IF(C112&lt;&gt;"",VLOOKUP($C112,'Elenco giocatori'!$B$2:$H$1308,2,FALSE),"")</f>
        <v>AUTIERO CIRO</v>
      </c>
      <c r="E112" s="69" t="str">
        <f>IF(C112&lt;&gt;"",VLOOKUP($C112,'Elenco giocatori'!$B$2:$H$1308,4,FALSE),"")</f>
        <v>M/A</v>
      </c>
      <c r="F112" s="69">
        <f>IF(C112&lt;&gt;"",VLOOKUP($E112,'Elenco giocatori'!$J$2:$K$5,2,FALSE),"")</f>
        <v>0</v>
      </c>
      <c r="G112" s="69">
        <f>IF(C112&lt;&gt;"",VLOOKUP($C112,'Elenco giocatori'!$B$2:$H$1308,7,FALSE),"")</f>
        <v>0</v>
      </c>
      <c r="H112" s="70">
        <v>6</v>
      </c>
      <c r="I112" s="71">
        <v>1129</v>
      </c>
      <c r="J112" s="72">
        <f t="shared" si="3"/>
        <v>1129</v>
      </c>
      <c r="K112" s="70">
        <f>IF(C112&lt;&gt;"",SUM(J112:J114),"")</f>
        <v>3296</v>
      </c>
      <c r="L112" s="214">
        <f>IF(C112&lt;&gt;"",SUM(J112:J114),"")</f>
        <v>3296</v>
      </c>
    </row>
    <row r="113" spans="1:12" ht="15" customHeight="1">
      <c r="A113" s="217"/>
      <c r="B113" s="73" t="str">
        <f>IF(C113&lt;&gt;"",VLOOKUP($C113,'Elenco giocatori'!$B$2:$H$1308,3,FALSE),"")</f>
        <v>Mistral Napoli</v>
      </c>
      <c r="C113" s="74" t="s">
        <v>2457</v>
      </c>
      <c r="D113" s="73" t="str">
        <f>IF(C113&lt;&gt;"",VLOOKUP($C113,'Elenco giocatori'!$B$2:$H$1308,2,FALSE),"")</f>
        <v>PASCOTTO GIUSEPPE</v>
      </c>
      <c r="E113" s="74" t="str">
        <f>IF(C113&lt;&gt;"",VLOOKUP($C113,'Elenco giocatori'!$B$2:$H$1308,4,FALSE),"")</f>
        <v>M/D</v>
      </c>
      <c r="F113" s="74">
        <f>IF(C113&lt;&gt;"",VLOOKUP($E113,'Elenco giocatori'!$J$2:$K$5,2,FALSE),"")</f>
        <v>15</v>
      </c>
      <c r="G113" s="74">
        <f>IF(C113&lt;&gt;"",VLOOKUP($C113,'Elenco giocatori'!$B$2:$H$1308,7,FALSE),"")</f>
        <v>9</v>
      </c>
      <c r="H113" s="75">
        <v>6</v>
      </c>
      <c r="I113" s="76">
        <v>968</v>
      </c>
      <c r="J113" s="26">
        <f t="shared" si="3"/>
        <v>1112</v>
      </c>
      <c r="K113" s="26">
        <f>K112</f>
        <v>3296</v>
      </c>
      <c r="L113" s="215"/>
    </row>
    <row r="114" spans="1:12" ht="15" customHeight="1">
      <c r="A114" s="208"/>
      <c r="B114" s="45" t="str">
        <f>IF(C114&lt;&gt;"",VLOOKUP($C114,'Elenco giocatori'!$B$2:$H$1308,3,FALSE),"")</f>
        <v>Mistral Napoli</v>
      </c>
      <c r="C114" s="46" t="s">
        <v>2461</v>
      </c>
      <c r="D114" s="45" t="str">
        <f>IF(C114&lt;&gt;"",VLOOKUP($C114,'Elenco giocatori'!$B$2:$H$1308,2,FALSE),"")</f>
        <v>MAUTONE GENNARO</v>
      </c>
      <c r="E114" s="46" t="str">
        <f>IF(C114&lt;&gt;"",VLOOKUP($C114,'Elenco giocatori'!$B$2:$H$1308,4,FALSE),"")</f>
        <v>M/D</v>
      </c>
      <c r="F114" s="46">
        <f>IF(C114&lt;&gt;"",VLOOKUP($E114,'Elenco giocatori'!$J$2:$K$5,2,FALSE),"")</f>
        <v>15</v>
      </c>
      <c r="G114" s="46">
        <f>IF(C114&lt;&gt;"",VLOOKUP($C114,'Elenco giocatori'!$B$2:$H$1308,7,FALSE),"")</f>
        <v>8</v>
      </c>
      <c r="H114" s="77">
        <v>6</v>
      </c>
      <c r="I114" s="78">
        <v>917</v>
      </c>
      <c r="J114" s="26">
        <f t="shared" si="3"/>
        <v>1055</v>
      </c>
      <c r="K114" s="30">
        <f>K113</f>
        <v>3296</v>
      </c>
      <c r="L114" s="216"/>
    </row>
    <row r="115" spans="1:12" ht="15" customHeight="1">
      <c r="A115" s="207">
        <v>37</v>
      </c>
      <c r="B115" s="68" t="str">
        <f>IF(C115&lt;&gt;"",VLOOKUP($C115,'Elenco giocatori'!$B$2:$H$1308,3,FALSE),"")</f>
        <v>B.C. Asti</v>
      </c>
      <c r="C115" s="69" t="s">
        <v>254</v>
      </c>
      <c r="D115" s="68" t="str">
        <f>IF(C115&lt;&gt;"",VLOOKUP($C115,'Elenco giocatori'!$B$2:$H$1308,2,FALSE),"")</f>
        <v>MENEGHEL FRANCO</v>
      </c>
      <c r="E115" s="69" t="str">
        <f>IF(C115&lt;&gt;"",VLOOKUP($C115,'Elenco giocatori'!$B$2:$H$1308,4,FALSE),"")</f>
        <v>M/D</v>
      </c>
      <c r="F115" s="69">
        <f>IF(C115&lt;&gt;"",VLOOKUP($E115,'Elenco giocatori'!$J$2:$K$5,2,FALSE),"")</f>
        <v>15</v>
      </c>
      <c r="G115" s="69">
        <f>IF(C115&lt;&gt;"",VLOOKUP($C115,'Elenco giocatori'!$B$2:$H$1308,7,FALSE),"")</f>
        <v>0</v>
      </c>
      <c r="H115" s="70">
        <v>6</v>
      </c>
      <c r="I115" s="71">
        <v>1021</v>
      </c>
      <c r="J115" s="72">
        <f t="shared" si="3"/>
        <v>1111</v>
      </c>
      <c r="K115" s="70">
        <f>IF(C115&lt;&gt;"",SUM(J115:J117),"")</f>
        <v>3290</v>
      </c>
      <c r="L115" s="214">
        <f>IF(C115&lt;&gt;"",SUM(J115:J117),"")</f>
        <v>3290</v>
      </c>
    </row>
    <row r="116" spans="1:12" ht="15" customHeight="1">
      <c r="A116" s="217"/>
      <c r="B116" s="73" t="str">
        <f>IF(C116&lt;&gt;"",VLOOKUP($C116,'Elenco giocatori'!$B$2:$H$1308,3,FALSE),"")</f>
        <v>A.S. Primatist</v>
      </c>
      <c r="C116" s="74" t="s">
        <v>1382</v>
      </c>
      <c r="D116" s="73" t="str">
        <f>IF(C116&lt;&gt;"",VLOOKUP($C116,'Elenco giocatori'!$B$2:$H$1308,2,FALSE),"")</f>
        <v>BOZOLI ENRICO</v>
      </c>
      <c r="E116" s="74" t="str">
        <f>IF(C116&lt;&gt;"",VLOOKUP($C116,'Elenco giocatori'!$B$2:$H$1308,4,FALSE),"")</f>
        <v>M/B</v>
      </c>
      <c r="F116" s="74">
        <f>IF(C116&lt;&gt;"",VLOOKUP($E116,'Elenco giocatori'!$J$2:$K$5,2,FALSE),"")</f>
        <v>5</v>
      </c>
      <c r="G116" s="74">
        <f>IF(C116&lt;&gt;"",VLOOKUP($C116,'Elenco giocatori'!$B$2:$H$1308,7,FALSE),"")</f>
        <v>0</v>
      </c>
      <c r="H116" s="75">
        <v>6</v>
      </c>
      <c r="I116" s="82">
        <v>1067</v>
      </c>
      <c r="J116" s="26">
        <f t="shared" si="3"/>
        <v>1097</v>
      </c>
      <c r="K116" s="75">
        <f>K115</f>
        <v>3290</v>
      </c>
      <c r="L116" s="215"/>
    </row>
    <row r="117" spans="1:12" ht="15" customHeight="1">
      <c r="A117" s="208"/>
      <c r="B117" s="45" t="str">
        <f>IF(C117&lt;&gt;"",VLOOKUP($C117,'Elenco giocatori'!$B$2:$H$1308,3,FALSE),"")</f>
        <v>Real Team</v>
      </c>
      <c r="C117" s="46" t="s">
        <v>2443</v>
      </c>
      <c r="D117" s="45" t="str">
        <f>IF(C117&lt;&gt;"",VLOOKUP($C117,'Elenco giocatori'!$B$2:$H$1308,2,FALSE),"")</f>
        <v>RUSSO ERNESTO</v>
      </c>
      <c r="E117" s="46" t="str">
        <f>IF(C117&lt;&gt;"",VLOOKUP($C117,'Elenco giocatori'!$B$2:$H$1308,4,FALSE),"")</f>
        <v>M/B</v>
      </c>
      <c r="F117" s="46">
        <f>IF(C117&lt;&gt;"",VLOOKUP($E117,'Elenco giocatori'!$J$2:$K$5,2,FALSE),"")</f>
        <v>5</v>
      </c>
      <c r="G117" s="46">
        <f>IF(C117&lt;&gt;"",VLOOKUP($C117,'Elenco giocatori'!$B$2:$H$1308,7,FALSE),"")</f>
        <v>1</v>
      </c>
      <c r="H117" s="77">
        <v>6</v>
      </c>
      <c r="I117" s="78">
        <v>1046</v>
      </c>
      <c r="J117" s="30">
        <f t="shared" si="3"/>
        <v>1082</v>
      </c>
      <c r="K117" s="77">
        <f>K116</f>
        <v>3290</v>
      </c>
      <c r="L117" s="216"/>
    </row>
    <row r="118" spans="1:12" ht="15" customHeight="1">
      <c r="A118" s="207">
        <v>38</v>
      </c>
      <c r="B118" s="68" t="str">
        <f>IF(C118&lt;&gt;"",VLOOKUP($C118,'Elenco giocatori'!$B$2:$H$1308,3,FALSE),"")</f>
        <v>A.S. B.C. Scorpion Milano</v>
      </c>
      <c r="C118" s="83" t="s">
        <v>1396</v>
      </c>
      <c r="D118" s="68" t="str">
        <f>IF(C118&lt;&gt;"",VLOOKUP($C118,'Elenco giocatori'!$B$2:$H$1308,2,FALSE),"")</f>
        <v>PILOTTI ROBERTO</v>
      </c>
      <c r="E118" s="69" t="str">
        <f>IF(C118&lt;&gt;"",VLOOKUP($C118,'Elenco giocatori'!$B$2:$H$1308,4,FALSE),"")</f>
        <v>M/B</v>
      </c>
      <c r="F118" s="69">
        <f>IF(C118&lt;&gt;"",VLOOKUP($E118,'Elenco giocatori'!$J$2:$K$5,2,FALSE),"")</f>
        <v>5</v>
      </c>
      <c r="G118" s="69">
        <f>IF(C118&lt;&gt;"",VLOOKUP($C118,'Elenco giocatori'!$B$2:$H$1308,7,FALSE),"")</f>
        <v>0</v>
      </c>
      <c r="H118" s="70">
        <v>6</v>
      </c>
      <c r="I118" s="71">
        <v>1093</v>
      </c>
      <c r="J118" s="26">
        <f t="shared" si="3"/>
        <v>1123</v>
      </c>
      <c r="K118" s="70">
        <f>IF(C118&lt;&gt;"",SUM(J118:J120),"")</f>
        <v>3268</v>
      </c>
      <c r="L118" s="214">
        <f>IF(C118&lt;&gt;"",SUM(J118:J120),"")</f>
        <v>3268</v>
      </c>
    </row>
    <row r="119" spans="1:12" ht="15" customHeight="1">
      <c r="A119" s="217"/>
      <c r="B119" s="73" t="str">
        <f>IF(C119&lt;&gt;"",VLOOKUP($C119,'Elenco giocatori'!$B$2:$H$1308,3,FALSE),"")</f>
        <v>A.S. B.C. Scorpion Milano</v>
      </c>
      <c r="C119" s="83" t="s">
        <v>2090</v>
      </c>
      <c r="D119" s="73" t="str">
        <f>IF(C119&lt;&gt;"",VLOOKUP($C119,'Elenco giocatori'!$B$2:$H$1308,2,FALSE),"")</f>
        <v>DE PICCOLI GRAZIANO</v>
      </c>
      <c r="E119" s="74" t="str">
        <f>IF(C119&lt;&gt;"",VLOOKUP($C119,'Elenco giocatori'!$B$2:$H$1308,4,FALSE),"")</f>
        <v>M/B</v>
      </c>
      <c r="F119" s="74">
        <f>IF(C119&lt;&gt;"",VLOOKUP($E119,'Elenco giocatori'!$J$2:$K$5,2,FALSE),"")</f>
        <v>5</v>
      </c>
      <c r="G119" s="74">
        <f>IF(C119&lt;&gt;"",VLOOKUP($C119,'Elenco giocatori'!$B$2:$H$1308,7,FALSE),"")</f>
        <v>0</v>
      </c>
      <c r="H119" s="75">
        <v>6</v>
      </c>
      <c r="I119" s="76">
        <v>1060</v>
      </c>
      <c r="J119" s="26">
        <f t="shared" si="3"/>
        <v>1090</v>
      </c>
      <c r="K119" s="26">
        <f>K118</f>
        <v>3268</v>
      </c>
      <c r="L119" s="215"/>
    </row>
    <row r="120" spans="1:12" ht="15" customHeight="1">
      <c r="A120" s="208"/>
      <c r="B120" s="45" t="str">
        <f>IF(C120&lt;&gt;"",VLOOKUP($C120,'Elenco giocatori'!$B$2:$H$1308,3,FALSE),"")</f>
        <v>A.S. B.C. Scorpion Milano</v>
      </c>
      <c r="C120" s="83" t="s">
        <v>1500</v>
      </c>
      <c r="D120" s="45" t="str">
        <f>IF(C120&lt;&gt;"",VLOOKUP($C120,'Elenco giocatori'!$B$2:$H$1308,2,FALSE),"")</f>
        <v>AMENTA ALFREDO</v>
      </c>
      <c r="E120" s="46" t="str">
        <f>IF(C120&lt;&gt;"",VLOOKUP($C120,'Elenco giocatori'!$B$2:$H$1308,4,FALSE),"")</f>
        <v>M/B</v>
      </c>
      <c r="F120" s="46">
        <f>IF(C120&lt;&gt;"",VLOOKUP($E120,'Elenco giocatori'!$J$2:$K$5,2,FALSE),"")</f>
        <v>5</v>
      </c>
      <c r="G120" s="46">
        <f>IF(C120&lt;&gt;"",VLOOKUP($C120,'Elenco giocatori'!$B$2:$H$1308,7,FALSE),"")</f>
        <v>0</v>
      </c>
      <c r="H120" s="77">
        <v>6</v>
      </c>
      <c r="I120" s="78">
        <v>1025</v>
      </c>
      <c r="J120" s="30">
        <f t="shared" si="3"/>
        <v>1055</v>
      </c>
      <c r="K120" s="30">
        <f>K119</f>
        <v>3268</v>
      </c>
      <c r="L120" s="216"/>
    </row>
    <row r="121" spans="1:12" ht="15" customHeight="1">
      <c r="A121" s="207">
        <v>39</v>
      </c>
      <c r="B121" s="68" t="str">
        <f>IF(C121&lt;&gt;"",VLOOKUP($C121,'Elenco giocatori'!$B$2:$H$1308,3,FALSE),"")</f>
        <v>A.S. Active Bowling</v>
      </c>
      <c r="C121" s="69" t="s">
        <v>2112</v>
      </c>
      <c r="D121" s="68" t="str">
        <f>IF(C121&lt;&gt;"",VLOOKUP($C121,'Elenco giocatori'!$B$2:$H$1308,2,FALSE),"")</f>
        <v>MARCHETTI GILBERTO</v>
      </c>
      <c r="E121" s="69" t="str">
        <f>IF(C121&lt;&gt;"",VLOOKUP($C121,'Elenco giocatori'!$B$2:$H$1308,4,FALSE),"")</f>
        <v>M/B</v>
      </c>
      <c r="F121" s="69">
        <f>IF(C121&lt;&gt;"",VLOOKUP($E121,'Elenco giocatori'!$J$2:$K$5,2,FALSE),"")</f>
        <v>5</v>
      </c>
      <c r="G121" s="69">
        <f>IF(C121&lt;&gt;"",VLOOKUP($C121,'Elenco giocatori'!$B$2:$H$1308,7,FALSE),"")</f>
        <v>0</v>
      </c>
      <c r="H121" s="70">
        <v>6</v>
      </c>
      <c r="I121" s="71">
        <v>1124</v>
      </c>
      <c r="J121" s="72">
        <f t="shared" si="3"/>
        <v>1154</v>
      </c>
      <c r="K121" s="70">
        <f>IF(C121&lt;&gt;"",SUM(J121:J123),"")</f>
        <v>3260</v>
      </c>
      <c r="L121" s="214">
        <f>IF(C121&lt;&gt;"",SUM(J121:J123),"")</f>
        <v>3260</v>
      </c>
    </row>
    <row r="122" spans="1:12" ht="15" customHeight="1">
      <c r="A122" s="217"/>
      <c r="B122" s="73" t="str">
        <f>IF(C122&lt;&gt;"",VLOOKUP($C122,'Elenco giocatori'!$B$2:$H$1308,3,FALSE),"")</f>
        <v>A.S. All Blacks</v>
      </c>
      <c r="C122" s="74" t="s">
        <v>471</v>
      </c>
      <c r="D122" s="73" t="str">
        <f>IF(C122&lt;&gt;"",VLOOKUP($C122,'Elenco giocatori'!$B$2:$H$1308,2,FALSE),"")</f>
        <v>BONEZZI WALTER</v>
      </c>
      <c r="E122" s="74" t="str">
        <f>IF(C122&lt;&gt;"",VLOOKUP($C122,'Elenco giocatori'!$B$2:$H$1308,4,FALSE),"")</f>
        <v>M/B</v>
      </c>
      <c r="F122" s="74">
        <f>IF(C122&lt;&gt;"",VLOOKUP($E122,'Elenco giocatori'!$J$2:$K$5,2,FALSE),"")</f>
        <v>5</v>
      </c>
      <c r="G122" s="74">
        <f>IF(C122&lt;&gt;"",VLOOKUP($C122,'Elenco giocatori'!$B$2:$H$1308,7,FALSE),"")</f>
        <v>0</v>
      </c>
      <c r="H122" s="75">
        <v>6</v>
      </c>
      <c r="I122" s="76">
        <v>1068</v>
      </c>
      <c r="J122" s="26">
        <f t="shared" si="3"/>
        <v>1098</v>
      </c>
      <c r="K122" s="26">
        <f>K121</f>
        <v>3260</v>
      </c>
      <c r="L122" s="215"/>
    </row>
    <row r="123" spans="1:12" ht="15" customHeight="1">
      <c r="A123" s="208"/>
      <c r="B123" s="45" t="str">
        <f>IF(C123&lt;&gt;"",VLOOKUP($C123,'Elenco giocatori'!$B$2:$H$1308,3,FALSE),"")</f>
        <v>A.S. Active Bowling</v>
      </c>
      <c r="C123" s="46" t="s">
        <v>1797</v>
      </c>
      <c r="D123" s="45" t="str">
        <f>IF(C123&lt;&gt;"",VLOOKUP($C123,'Elenco giocatori'!$B$2:$H$1308,2,FALSE),"")</f>
        <v>BOLZONI LUCIANO</v>
      </c>
      <c r="E123" s="46" t="str">
        <f>IF(C123&lt;&gt;"",VLOOKUP($C123,'Elenco giocatori'!$B$2:$H$1308,4,FALSE),"")</f>
        <v>M/A</v>
      </c>
      <c r="F123" s="46">
        <f>IF(C123&lt;&gt;"",VLOOKUP($E123,'Elenco giocatori'!$J$2:$K$5,2,FALSE),"")</f>
        <v>0</v>
      </c>
      <c r="G123" s="46">
        <f>IF(C123&lt;&gt;"",VLOOKUP($C123,'Elenco giocatori'!$B$2:$H$1308,7,FALSE),"")</f>
        <v>0</v>
      </c>
      <c r="H123" s="77">
        <v>6</v>
      </c>
      <c r="I123" s="78">
        <v>1008</v>
      </c>
      <c r="J123" s="30">
        <f t="shared" si="3"/>
        <v>1008</v>
      </c>
      <c r="K123" s="30">
        <f>K122</f>
        <v>3260</v>
      </c>
      <c r="L123" s="216"/>
    </row>
    <row r="124" spans="1:12" ht="15" customHeight="1">
      <c r="A124" s="207">
        <v>40</v>
      </c>
      <c r="B124" s="68" t="str">
        <f>IF(C124&lt;&gt;"",VLOOKUP($C124,'Elenco giocatori'!$B$2:$H$1308,3,FALSE),"")</f>
        <v>A.S. Amici Del King</v>
      </c>
      <c r="C124" s="69" t="s">
        <v>2020</v>
      </c>
      <c r="D124" s="68" t="str">
        <f>IF(C124&lt;&gt;"",VLOOKUP($C124,'Elenco giocatori'!$B$2:$H$1308,2,FALSE),"")</f>
        <v>CHIALE MICHELANGELO</v>
      </c>
      <c r="E124" s="69" t="str">
        <f>IF(C124&lt;&gt;"",VLOOKUP($C124,'Elenco giocatori'!$B$2:$H$1308,4,FALSE),"")</f>
        <v>M/C</v>
      </c>
      <c r="F124" s="69">
        <f>IF(C124&lt;&gt;"",VLOOKUP($E124,'Elenco giocatori'!$J$2:$K$5,2,FALSE),"")</f>
        <v>10</v>
      </c>
      <c r="G124" s="69">
        <f>IF(C124&lt;&gt;"",VLOOKUP($C124,'Elenco giocatori'!$B$2:$H$1308,7,FALSE),"")</f>
        <v>0</v>
      </c>
      <c r="H124" s="70">
        <v>6</v>
      </c>
      <c r="I124" s="71">
        <v>1035</v>
      </c>
      <c r="J124" s="72">
        <f t="shared" si="3"/>
        <v>1095</v>
      </c>
      <c r="K124" s="70">
        <f>IF(C124&lt;&gt;"",SUM(J124:J126),"")</f>
        <v>3219</v>
      </c>
      <c r="L124" s="214">
        <f>IF(C124&lt;&gt;"",SUM(J124:J126),"")</f>
        <v>3219</v>
      </c>
    </row>
    <row r="125" spans="1:12" ht="15" customHeight="1">
      <c r="A125" s="217"/>
      <c r="B125" s="73" t="str">
        <f>IF(C125&lt;&gt;"",VLOOKUP($C125,'Elenco giocatori'!$B$2:$H$1308,3,FALSE),"")</f>
        <v>Bowling Center Two Biella</v>
      </c>
      <c r="C125" s="74" t="s">
        <v>1731</v>
      </c>
      <c r="D125" s="73" t="str">
        <f>IF(C125&lt;&gt;"",VLOOKUP($C125,'Elenco giocatori'!$B$2:$H$1308,2,FALSE),"")</f>
        <v>DI LAUS ROBERTO</v>
      </c>
      <c r="E125" s="74" t="str">
        <f>IF(C125&lt;&gt;"",VLOOKUP($C125,'Elenco giocatori'!$B$2:$H$1308,4,FALSE),"")</f>
        <v>M/B</v>
      </c>
      <c r="F125" s="74">
        <f>IF(C125&lt;&gt;"",VLOOKUP($E125,'Elenco giocatori'!$J$2:$K$5,2,FALSE),"")</f>
        <v>5</v>
      </c>
      <c r="G125" s="74">
        <f>IF(C125&lt;&gt;"",VLOOKUP($C125,'Elenco giocatori'!$B$2:$H$1308,7,FALSE),"")</f>
        <v>0</v>
      </c>
      <c r="H125" s="75">
        <v>6</v>
      </c>
      <c r="I125" s="76">
        <v>1039</v>
      </c>
      <c r="J125" s="26">
        <f t="shared" si="3"/>
        <v>1069</v>
      </c>
      <c r="K125" s="26">
        <f>K124</f>
        <v>3219</v>
      </c>
      <c r="L125" s="215"/>
    </row>
    <row r="126" spans="1:12" ht="15" customHeight="1">
      <c r="A126" s="208"/>
      <c r="B126" s="45" t="str">
        <f>IF(C126&lt;&gt;"",VLOOKUP($C126,'Elenco giocatori'!$B$2:$H$1308,3,FALSE),"")</f>
        <v>Asb Miramar</v>
      </c>
      <c r="C126" s="46" t="s">
        <v>31</v>
      </c>
      <c r="D126" s="45" t="str">
        <f>IF(C126&lt;&gt;"",VLOOKUP($C126,'Elenco giocatori'!$B$2:$H$1308,2,FALSE),"")</f>
        <v>KNEIPP MAURO</v>
      </c>
      <c r="E126" s="46" t="str">
        <f>IF(C126&lt;&gt;"",VLOOKUP($C126,'Elenco giocatori'!$B$2:$H$1308,4,FALSE),"")</f>
        <v>M/A</v>
      </c>
      <c r="F126" s="46">
        <f>IF(C126&lt;&gt;"",VLOOKUP($E126,'Elenco giocatori'!$J$2:$K$5,2,FALSE),"")</f>
        <v>0</v>
      </c>
      <c r="G126" s="46">
        <f>IF(C126&lt;&gt;"",VLOOKUP($C126,'Elenco giocatori'!$B$2:$H$1308,7,FALSE),"")</f>
        <v>0</v>
      </c>
      <c r="H126" s="77">
        <v>6</v>
      </c>
      <c r="I126" s="78">
        <v>1055</v>
      </c>
      <c r="J126" s="30">
        <f t="shared" si="3"/>
        <v>1055</v>
      </c>
      <c r="K126" s="30">
        <f>K125</f>
        <v>3219</v>
      </c>
      <c r="L126" s="218"/>
    </row>
    <row r="127" spans="1:12" ht="15" customHeight="1">
      <c r="A127" s="207">
        <v>41</v>
      </c>
      <c r="B127" s="68" t="str">
        <f>IF(C127&lt;&gt;"",VLOOKUP($C127,'Elenco giocatori'!$B$2:$H$1308,3,FALSE),"")</f>
        <v>A.S. B.C. Quirinale</v>
      </c>
      <c r="C127" s="69" t="s">
        <v>1712</v>
      </c>
      <c r="D127" s="68" t="str">
        <f>IF(C127&lt;&gt;"",VLOOKUP($C127,'Elenco giocatori'!$B$2:$H$1308,2,FALSE),"")</f>
        <v>MORACCI CARLO</v>
      </c>
      <c r="E127" s="69" t="str">
        <f>IF(C127&lt;&gt;"",VLOOKUP($C127,'Elenco giocatori'!$B$2:$H$1308,4,FALSE),"")</f>
        <v>M/B</v>
      </c>
      <c r="F127" s="69">
        <f>IF(C127&lt;&gt;"",VLOOKUP($E127,'Elenco giocatori'!$J$2:$K$5,2,FALSE),"")</f>
        <v>5</v>
      </c>
      <c r="G127" s="69">
        <f>IF(C127&lt;&gt;"",VLOOKUP($C127,'Elenco giocatori'!$B$2:$H$1308,7,FALSE),"")</f>
        <v>0</v>
      </c>
      <c r="H127" s="70">
        <v>6</v>
      </c>
      <c r="I127" s="71">
        <v>1070</v>
      </c>
      <c r="J127" s="72">
        <f aca="true" t="shared" si="4" ref="J127:J150">IF(C127&lt;&gt;"",I127+(F127+G127)*H127,"")</f>
        <v>1100</v>
      </c>
      <c r="K127" s="70">
        <f>IF(C127&lt;&gt;"",SUM(J127:J129),"")</f>
        <v>3209</v>
      </c>
      <c r="L127" s="214">
        <f>IF(C127&lt;&gt;"",SUM(J127:J129),"")</f>
        <v>3209</v>
      </c>
    </row>
    <row r="128" spans="1:12" ht="15" customHeight="1">
      <c r="A128" s="217"/>
      <c r="B128" s="73" t="str">
        <f>IF(C128&lt;&gt;"",VLOOKUP($C128,'Elenco giocatori'!$B$2:$H$1308,3,FALSE),"")</f>
        <v>A.S. B.C. Quirinale</v>
      </c>
      <c r="C128" s="74" t="s">
        <v>1610</v>
      </c>
      <c r="D128" s="73" t="str">
        <f>IF(C128&lt;&gt;"",VLOOKUP($C128,'Elenco giocatori'!$B$2:$H$1308,2,FALSE),"")</f>
        <v>CUTINI CALISTI CLAUDIO</v>
      </c>
      <c r="E128" s="74" t="str">
        <f>IF(C128&lt;&gt;"",VLOOKUP($C128,'Elenco giocatori'!$B$2:$H$1308,4,FALSE),"")</f>
        <v>M/B</v>
      </c>
      <c r="F128" s="74">
        <f>IF(C128&lt;&gt;"",VLOOKUP($E128,'Elenco giocatori'!$J$2:$K$5,2,FALSE),"")</f>
        <v>5</v>
      </c>
      <c r="G128" s="74">
        <f>IF(C128&lt;&gt;"",VLOOKUP($C128,'Elenco giocatori'!$B$2:$H$1308,7,FALSE),"")</f>
        <v>0</v>
      </c>
      <c r="H128" s="75">
        <v>6</v>
      </c>
      <c r="I128" s="76">
        <v>1055</v>
      </c>
      <c r="J128" s="26">
        <f t="shared" si="4"/>
        <v>1085</v>
      </c>
      <c r="K128" s="26">
        <f>K127</f>
        <v>3209</v>
      </c>
      <c r="L128" s="215"/>
    </row>
    <row r="129" spans="1:12" ht="15" customHeight="1">
      <c r="A129" s="208"/>
      <c r="B129" s="45" t="str">
        <f>IF(C129&lt;&gt;"",VLOOKUP($C129,'Elenco giocatori'!$B$2:$H$1308,3,FALSE),"")</f>
        <v>A.S. B.C. Quirinale</v>
      </c>
      <c r="C129" s="46" t="s">
        <v>1984</v>
      </c>
      <c r="D129" s="45" t="str">
        <f>IF(C129&lt;&gt;"",VLOOKUP($C129,'Elenco giocatori'!$B$2:$H$1308,2,FALSE),"")</f>
        <v>SEBASTIANELLI MASSIMO</v>
      </c>
      <c r="E129" s="46" t="str">
        <f>IF(C129&lt;&gt;"",VLOOKUP($C129,'Elenco giocatori'!$B$2:$H$1308,4,FALSE),"")</f>
        <v>M/B</v>
      </c>
      <c r="F129" s="46">
        <f>IF(C129&lt;&gt;"",VLOOKUP($E129,'Elenco giocatori'!$J$2:$K$5,2,FALSE),"")</f>
        <v>5</v>
      </c>
      <c r="G129" s="46">
        <f>IF(C129&lt;&gt;"",VLOOKUP($C129,'Elenco giocatori'!$B$2:$H$1308,7,FALSE),"")</f>
        <v>0</v>
      </c>
      <c r="H129" s="77">
        <v>6</v>
      </c>
      <c r="I129" s="78">
        <v>994</v>
      </c>
      <c r="J129" s="30">
        <f t="shared" si="4"/>
        <v>1024</v>
      </c>
      <c r="K129" s="30">
        <f>K128</f>
        <v>3209</v>
      </c>
      <c r="L129" s="216"/>
    </row>
    <row r="130" spans="1:12" ht="15" customHeight="1">
      <c r="A130" s="207">
        <v>42</v>
      </c>
      <c r="B130" s="68" t="str">
        <f>IF(C130&lt;&gt;"",VLOOKUP($C130,'Elenco giocatori'!$B$2:$H$1308,3,FALSE),"")</f>
        <v>Asb Miramar</v>
      </c>
      <c r="C130" s="69" t="s">
        <v>1433</v>
      </c>
      <c r="D130" s="68" t="str">
        <f>IF(C130&lt;&gt;"",VLOOKUP($C130,'Elenco giocatori'!$B$2:$H$1308,2,FALSE),"")</f>
        <v>PIZZULIN SERGIO</v>
      </c>
      <c r="E130" s="69" t="str">
        <f>IF(C130&lt;&gt;"",VLOOKUP($C130,'Elenco giocatori'!$B$2:$H$1308,4,FALSE),"")</f>
        <v>M/B</v>
      </c>
      <c r="F130" s="69">
        <f>IF(C130&lt;&gt;"",VLOOKUP($E130,'Elenco giocatori'!$J$2:$K$5,2,FALSE),"")</f>
        <v>5</v>
      </c>
      <c r="G130" s="69">
        <f>IF(C130&lt;&gt;"",VLOOKUP($C130,'Elenco giocatori'!$B$2:$H$1308,7,FALSE),"")</f>
        <v>0</v>
      </c>
      <c r="H130" s="70">
        <v>6</v>
      </c>
      <c r="I130" s="71">
        <v>1093</v>
      </c>
      <c r="J130" s="72">
        <f t="shared" si="4"/>
        <v>1123</v>
      </c>
      <c r="K130" s="70">
        <f>IF(C130&lt;&gt;"",SUM(J130:J132),"")</f>
        <v>3188</v>
      </c>
      <c r="L130" s="214">
        <f>IF(C130&lt;&gt;"",SUM(J130:J132),"")</f>
        <v>3188</v>
      </c>
    </row>
    <row r="131" spans="1:12" ht="15" customHeight="1">
      <c r="A131" s="217"/>
      <c r="B131" s="73" t="str">
        <f>IF(C131&lt;&gt;"",VLOOKUP($C131,'Elenco giocatori'!$B$2:$H$1308,3,FALSE),"")</f>
        <v>Asb Miramar</v>
      </c>
      <c r="C131" s="74" t="s">
        <v>1425</v>
      </c>
      <c r="D131" s="73" t="str">
        <f>IF(C131&lt;&gt;"",VLOOKUP($C131,'Elenco giocatori'!$B$2:$H$1308,2,FALSE),"")</f>
        <v>BACCHETTA MAURIZIO</v>
      </c>
      <c r="E131" s="74" t="str">
        <f>IF(C131&lt;&gt;"",VLOOKUP($C131,'Elenco giocatori'!$B$2:$H$1308,4,FALSE),"")</f>
        <v>M/A</v>
      </c>
      <c r="F131" s="74">
        <f>IF(C131&lt;&gt;"",VLOOKUP($E131,'Elenco giocatori'!$J$2:$K$5,2,FALSE),"")</f>
        <v>0</v>
      </c>
      <c r="G131" s="74">
        <f>IF(C131&lt;&gt;"",VLOOKUP($C131,'Elenco giocatori'!$B$2:$H$1308,7,FALSE),"")</f>
        <v>0</v>
      </c>
      <c r="H131" s="75">
        <v>6</v>
      </c>
      <c r="I131" s="76">
        <v>1094</v>
      </c>
      <c r="J131" s="26">
        <f t="shared" si="4"/>
        <v>1094</v>
      </c>
      <c r="K131" s="26">
        <f>K130</f>
        <v>3188</v>
      </c>
      <c r="L131" s="215"/>
    </row>
    <row r="132" spans="1:12" ht="15" customHeight="1">
      <c r="A132" s="208"/>
      <c r="B132" s="45" t="str">
        <f>IF(C132&lt;&gt;"",VLOOKUP($C132,'Elenco giocatori'!$B$2:$H$1308,3,FALSE),"")</f>
        <v>Asb Miramar</v>
      </c>
      <c r="C132" s="46" t="s">
        <v>2276</v>
      </c>
      <c r="D132" s="45" t="str">
        <f>IF(C132&lt;&gt;"",VLOOKUP($C132,'Elenco giocatori'!$B$2:$H$1308,2,FALSE),"")</f>
        <v>URBANIZZA MARIO</v>
      </c>
      <c r="E132" s="46" t="str">
        <f>IF(C132&lt;&gt;"",VLOOKUP($C132,'Elenco giocatori'!$B$2:$H$1308,4,FALSE),"")</f>
        <v>M/B</v>
      </c>
      <c r="F132" s="46">
        <f>IF(C132&lt;&gt;"",VLOOKUP($E132,'Elenco giocatori'!$J$2:$K$5,2,FALSE),"")</f>
        <v>5</v>
      </c>
      <c r="G132" s="46">
        <f>IF(C132&lt;&gt;"",VLOOKUP($C132,'Elenco giocatori'!$B$2:$H$1308,7,FALSE),"")</f>
        <v>0</v>
      </c>
      <c r="H132" s="77">
        <v>6</v>
      </c>
      <c r="I132" s="78">
        <v>941</v>
      </c>
      <c r="J132" s="30">
        <f t="shared" si="4"/>
        <v>971</v>
      </c>
      <c r="K132" s="30">
        <f>K131</f>
        <v>3188</v>
      </c>
      <c r="L132" s="216"/>
    </row>
    <row r="133" spans="1:12" ht="15" customHeight="1">
      <c r="A133" s="207">
        <v>43</v>
      </c>
      <c r="B133" s="68" t="str">
        <f>IF(C133&lt;&gt;"",VLOOKUP($C133,'Elenco giocatori'!$B$2:$H$1308,3,FALSE),"")</f>
        <v>Barium</v>
      </c>
      <c r="C133" s="79" t="s">
        <v>2511</v>
      </c>
      <c r="D133" s="68" t="str">
        <f>IF(C133&lt;&gt;"",VLOOKUP($C133,'Elenco giocatori'!$B$2:$H$1308,2,FALSE),"")</f>
        <v>EMILIANO GIUSEPPE</v>
      </c>
      <c r="E133" s="69" t="str">
        <f>IF(C133&lt;&gt;"",VLOOKUP($C133,'Elenco giocatori'!$B$2:$H$1308,4,FALSE),"")</f>
        <v>M/C</v>
      </c>
      <c r="F133" s="69">
        <f>IF(C133&lt;&gt;"",VLOOKUP($E133,'Elenco giocatori'!$J$2:$K$5,2,FALSE),"")</f>
        <v>10</v>
      </c>
      <c r="G133" s="69">
        <f>IF(C133&lt;&gt;"",VLOOKUP($C133,'Elenco giocatori'!$B$2:$H$1308,7,FALSE),"")</f>
        <v>1</v>
      </c>
      <c r="H133" s="70">
        <v>6</v>
      </c>
      <c r="I133" s="71">
        <v>1173</v>
      </c>
      <c r="J133" s="72">
        <f t="shared" si="4"/>
        <v>1239</v>
      </c>
      <c r="K133" s="70">
        <f>IF(C133&lt;&gt;"",SUM(J133:J135),"")</f>
        <v>3185</v>
      </c>
      <c r="L133" s="214">
        <f>IF(C133&lt;&gt;"",SUM(J133:J135),"")</f>
        <v>3185</v>
      </c>
    </row>
    <row r="134" spans="1:12" ht="15" customHeight="1">
      <c r="A134" s="217"/>
      <c r="B134" s="73" t="str">
        <f>IF(C134&lt;&gt;"",VLOOKUP($C134,'Elenco giocatori'!$B$2:$H$1308,3,FALSE),"")</f>
        <v>Barium</v>
      </c>
      <c r="C134" s="80" t="s">
        <v>1757</v>
      </c>
      <c r="D134" s="73" t="str">
        <f>IF(C134&lt;&gt;"",VLOOKUP($C134,'Elenco giocatori'!$B$2:$H$1308,2,FALSE),"")</f>
        <v>PRENCIPE ANTONIO</v>
      </c>
      <c r="E134" s="74" t="str">
        <f>IF(C134&lt;&gt;"",VLOOKUP($C134,'Elenco giocatori'!$B$2:$H$1308,4,FALSE),"")</f>
        <v>M/C</v>
      </c>
      <c r="F134" s="74">
        <f>IF(C134&lt;&gt;"",VLOOKUP($E134,'Elenco giocatori'!$J$2:$K$5,2,FALSE),"")</f>
        <v>10</v>
      </c>
      <c r="G134" s="74">
        <f>IF(C134&lt;&gt;"",VLOOKUP($C134,'Elenco giocatori'!$B$2:$H$1308,7,FALSE),"")</f>
        <v>0</v>
      </c>
      <c r="H134" s="75">
        <v>6</v>
      </c>
      <c r="I134" s="76">
        <v>924</v>
      </c>
      <c r="J134" s="26">
        <f t="shared" si="4"/>
        <v>984</v>
      </c>
      <c r="K134" s="26">
        <f>K133</f>
        <v>3185</v>
      </c>
      <c r="L134" s="215"/>
    </row>
    <row r="135" spans="1:12" ht="15" customHeight="1">
      <c r="A135" s="208"/>
      <c r="B135" s="45" t="str">
        <f>IF(C135&lt;&gt;"",VLOOKUP($C135,'Elenco giocatori'!$B$2:$H$1308,3,FALSE),"")</f>
        <v>Barium</v>
      </c>
      <c r="C135" s="81" t="s">
        <v>2008</v>
      </c>
      <c r="D135" s="45" t="str">
        <f>IF(C135&lt;&gt;"",VLOOKUP($C135,'Elenco giocatori'!$B$2:$H$1308,2,FALSE),"")</f>
        <v>VICENTI GIUSEPPE</v>
      </c>
      <c r="E135" s="46" t="str">
        <f>IF(C135&lt;&gt;"",VLOOKUP($C135,'Elenco giocatori'!$B$2:$H$1308,4,FALSE),"")</f>
        <v>M/C</v>
      </c>
      <c r="F135" s="46">
        <f>IF(C135&lt;&gt;"",VLOOKUP($E135,'Elenco giocatori'!$J$2:$K$5,2,FALSE),"")</f>
        <v>10</v>
      </c>
      <c r="G135" s="46">
        <f>IF(C135&lt;&gt;"",VLOOKUP($C135,'Elenco giocatori'!$B$2:$H$1308,7,FALSE),"")</f>
        <v>0</v>
      </c>
      <c r="H135" s="77">
        <v>6</v>
      </c>
      <c r="I135" s="78">
        <v>902</v>
      </c>
      <c r="J135" s="30">
        <f t="shared" si="4"/>
        <v>962</v>
      </c>
      <c r="K135" s="30">
        <f>K134</f>
        <v>3185</v>
      </c>
      <c r="L135" s="216"/>
    </row>
    <row r="136" spans="1:12" ht="15" customHeight="1">
      <c r="A136" s="207">
        <v>44</v>
      </c>
      <c r="B136" s="68" t="str">
        <f>IF(C136&lt;&gt;"",VLOOKUP($C136,'Elenco giocatori'!$B$2:$H$1308,3,FALSE),"")</f>
        <v>La Setta Del Torchio</v>
      </c>
      <c r="C136" s="69" t="s">
        <v>1690</v>
      </c>
      <c r="D136" s="68" t="str">
        <f>IF(C136&lt;&gt;"",VLOOKUP($C136,'Elenco giocatori'!$B$2:$H$1308,2,FALSE),"")</f>
        <v>PALUMBO SCHIAVONE MASSIMO</v>
      </c>
      <c r="E136" s="69" t="str">
        <f>IF(C136&lt;&gt;"",VLOOKUP($C136,'Elenco giocatori'!$B$2:$H$1308,4,FALSE),"")</f>
        <v>M/B</v>
      </c>
      <c r="F136" s="69">
        <f>IF(C136&lt;&gt;"",VLOOKUP($E136,'Elenco giocatori'!$J$2:$K$5,2,FALSE),"")</f>
        <v>5</v>
      </c>
      <c r="G136" s="69">
        <f>IF(C136&lt;&gt;"",VLOOKUP($C136,'Elenco giocatori'!$B$2:$H$1308,7,FALSE),"")</f>
        <v>0</v>
      </c>
      <c r="H136" s="70">
        <v>6</v>
      </c>
      <c r="I136" s="71">
        <v>1037</v>
      </c>
      <c r="J136" s="72">
        <f t="shared" si="4"/>
        <v>1067</v>
      </c>
      <c r="K136" s="70">
        <f>IF(C136&lt;&gt;"",SUM(J136:J138),"")</f>
        <v>3166</v>
      </c>
      <c r="L136" s="214">
        <f>IF(C136&lt;&gt;"",SUM(J136:J138),"")</f>
        <v>3166</v>
      </c>
    </row>
    <row r="137" spans="1:12" ht="15" customHeight="1">
      <c r="A137" s="217"/>
      <c r="B137" s="73" t="str">
        <f>IF(C137&lt;&gt;"",VLOOKUP($C137,'Elenco giocatori'!$B$2:$H$1308,3,FALSE),"")</f>
        <v>La Setta Del Torchio</v>
      </c>
      <c r="C137" s="74" t="s">
        <v>2292</v>
      </c>
      <c r="D137" s="73" t="str">
        <f>IF(C137&lt;&gt;"",VLOOKUP($C137,'Elenco giocatori'!$B$2:$H$1308,2,FALSE),"")</f>
        <v>DE PRA' BRUNO</v>
      </c>
      <c r="E137" s="74" t="str">
        <f>IF(C137&lt;&gt;"",VLOOKUP($C137,'Elenco giocatori'!$B$2:$H$1308,4,FALSE),"")</f>
        <v>M/B</v>
      </c>
      <c r="F137" s="74">
        <f>IF(C137&lt;&gt;"",VLOOKUP($E137,'Elenco giocatori'!$J$2:$K$5,2,FALSE),"")</f>
        <v>5</v>
      </c>
      <c r="G137" s="74">
        <f>IF(C137&lt;&gt;"",VLOOKUP($C137,'Elenco giocatori'!$B$2:$H$1308,7,FALSE),"")</f>
        <v>0</v>
      </c>
      <c r="H137" s="75">
        <v>6</v>
      </c>
      <c r="I137" s="76">
        <v>1032</v>
      </c>
      <c r="J137" s="26">
        <f t="shared" si="4"/>
        <v>1062</v>
      </c>
      <c r="K137" s="26">
        <f>K136</f>
        <v>3166</v>
      </c>
      <c r="L137" s="215"/>
    </row>
    <row r="138" spans="1:12" ht="15" customHeight="1">
      <c r="A138" s="208"/>
      <c r="B138" s="45" t="str">
        <f>IF(C138&lt;&gt;"",VLOOKUP($C138,'Elenco giocatori'!$B$2:$H$1308,3,FALSE),"")</f>
        <v>A.S. Thunderbowl</v>
      </c>
      <c r="C138" s="46" t="s">
        <v>1743</v>
      </c>
      <c r="D138" s="45" t="str">
        <f>IF(C138&lt;&gt;"",VLOOKUP($C138,'Elenco giocatori'!$B$2:$H$1308,2,FALSE),"")</f>
        <v>PELOSI ANTONIO</v>
      </c>
      <c r="E138" s="46" t="str">
        <f>IF(C138&lt;&gt;"",VLOOKUP($C138,'Elenco giocatori'!$B$2:$H$1308,4,FALSE),"")</f>
        <v>M/B</v>
      </c>
      <c r="F138" s="46">
        <f>IF(C138&lt;&gt;"",VLOOKUP($E138,'Elenco giocatori'!$J$2:$K$5,2,FALSE),"")</f>
        <v>5</v>
      </c>
      <c r="G138" s="46">
        <f>IF(C138&lt;&gt;"",VLOOKUP($C138,'Elenco giocatori'!$B$2:$H$1308,7,FALSE),"")</f>
        <v>0</v>
      </c>
      <c r="H138" s="77">
        <v>6</v>
      </c>
      <c r="I138" s="78">
        <v>1007</v>
      </c>
      <c r="J138" s="26">
        <f t="shared" si="4"/>
        <v>1037</v>
      </c>
      <c r="K138" s="30">
        <f>K137</f>
        <v>3166</v>
      </c>
      <c r="L138" s="216"/>
    </row>
    <row r="139" spans="1:12" ht="15" customHeight="1">
      <c r="A139" s="207">
        <v>45</v>
      </c>
      <c r="B139" s="68" t="str">
        <f>IF(C139&lt;&gt;"",VLOOKUP($C139,'Elenco giocatori'!$B$2:$H$1308,3,FALSE),"")</f>
        <v>A.S. 2000 Vicenza B.C.</v>
      </c>
      <c r="C139" s="69" t="s">
        <v>2341</v>
      </c>
      <c r="D139" s="68" t="str">
        <f>IF(C139&lt;&gt;"",VLOOKUP($C139,'Elenco giocatori'!$B$2:$H$1308,2,FALSE),"")</f>
        <v>ROTONDARO CARMINE</v>
      </c>
      <c r="E139" s="69" t="str">
        <f>IF(C139&lt;&gt;"",VLOOKUP($C139,'Elenco giocatori'!$B$2:$H$1308,4,FALSE),"")</f>
        <v>M/B</v>
      </c>
      <c r="F139" s="69">
        <f>IF(C139&lt;&gt;"",VLOOKUP($E139,'Elenco giocatori'!$J$2:$K$5,2,FALSE),"")</f>
        <v>5</v>
      </c>
      <c r="G139" s="69">
        <f>IF(C139&lt;&gt;"",VLOOKUP($C139,'Elenco giocatori'!$B$2:$H$1308,7,FALSE),"")</f>
        <v>4</v>
      </c>
      <c r="H139" s="70">
        <v>6</v>
      </c>
      <c r="I139" s="71">
        <v>1048</v>
      </c>
      <c r="J139" s="72">
        <f t="shared" si="4"/>
        <v>1102</v>
      </c>
      <c r="K139" s="70">
        <f>IF(C139&lt;&gt;"",SUM(J139:J141),"")</f>
        <v>3134</v>
      </c>
      <c r="L139" s="214">
        <f>IF(C139&lt;&gt;"",SUM(J139:J141),"")</f>
        <v>3134</v>
      </c>
    </row>
    <row r="140" spans="1:12" ht="15" customHeight="1">
      <c r="A140" s="217"/>
      <c r="B140" s="73" t="str">
        <f>IF(C140&lt;&gt;"",VLOOKUP($C140,'Elenco giocatori'!$B$2:$H$1308,3,FALSE),"")</f>
        <v>A.S. 2000 Vicenza B.C.</v>
      </c>
      <c r="C140" s="74" t="s">
        <v>2385</v>
      </c>
      <c r="D140" s="73" t="str">
        <f>IF(C140&lt;&gt;"",VLOOKUP($C140,'Elenco giocatori'!$B$2:$H$1308,2,FALSE),"")</f>
        <v>SASSI GRAZIANO</v>
      </c>
      <c r="E140" s="74" t="str">
        <f>IF(C140&lt;&gt;"",VLOOKUP($C140,'Elenco giocatori'!$B$2:$H$1308,4,FALSE),"")</f>
        <v>M/B</v>
      </c>
      <c r="F140" s="74">
        <f>IF(C140&lt;&gt;"",VLOOKUP($E140,'Elenco giocatori'!$J$2:$K$5,2,FALSE),"")</f>
        <v>5</v>
      </c>
      <c r="G140" s="74">
        <f>IF(C140&lt;&gt;"",VLOOKUP($C140,'Elenco giocatori'!$B$2:$H$1308,7,FALSE),"")</f>
        <v>3</v>
      </c>
      <c r="H140" s="75">
        <v>6</v>
      </c>
      <c r="I140" s="82">
        <v>1006</v>
      </c>
      <c r="J140" s="26">
        <f t="shared" si="4"/>
        <v>1054</v>
      </c>
      <c r="K140" s="75">
        <f>K139</f>
        <v>3134</v>
      </c>
      <c r="L140" s="215"/>
    </row>
    <row r="141" spans="1:12" ht="15" customHeight="1">
      <c r="A141" s="208"/>
      <c r="B141" s="45" t="str">
        <f>IF(C141&lt;&gt;"",VLOOKUP($C141,'Elenco giocatori'!$B$2:$H$1308,3,FALSE),"")</f>
        <v>A.S. 2000 Vicenza B.C.</v>
      </c>
      <c r="C141" s="46" t="s">
        <v>2662</v>
      </c>
      <c r="D141" s="45" t="str">
        <f>IF(C141&lt;&gt;"",VLOOKUP($C141,'Elenco giocatori'!$B$2:$H$1308,2,FALSE),"")</f>
        <v>DAL MONTE CARLO</v>
      </c>
      <c r="E141" s="46" t="str">
        <f>IF(C141&lt;&gt;"",VLOOKUP($C141,'Elenco giocatori'!$B$2:$H$1308,4,FALSE),"")</f>
        <v>M/B</v>
      </c>
      <c r="F141" s="46">
        <f>IF(C141&lt;&gt;"",VLOOKUP($E141,'Elenco giocatori'!$J$2:$K$5,2,FALSE),"")</f>
        <v>5</v>
      </c>
      <c r="G141" s="46">
        <f>IF(C141&lt;&gt;"",VLOOKUP($C141,'Elenco giocatori'!$B$2:$H$1308,7,FALSE),"")</f>
        <v>5</v>
      </c>
      <c r="H141" s="77">
        <v>6</v>
      </c>
      <c r="I141" s="78">
        <v>918</v>
      </c>
      <c r="J141" s="30">
        <f t="shared" si="4"/>
        <v>978</v>
      </c>
      <c r="K141" s="77">
        <f>K140</f>
        <v>3134</v>
      </c>
      <c r="L141" s="216"/>
    </row>
    <row r="142" spans="1:12" ht="15" customHeight="1">
      <c r="A142" s="207">
        <v>46</v>
      </c>
      <c r="B142" s="68" t="str">
        <f>IF(C142&lt;&gt;"",VLOOKUP($C142,'Elenco giocatori'!$B$2:$H$1308,3,FALSE),"")</f>
        <v>A.S. B.C. Red Devil</v>
      </c>
      <c r="C142" s="83" t="s">
        <v>363</v>
      </c>
      <c r="D142" s="68" t="str">
        <f>IF(C142&lt;&gt;"",VLOOKUP($C142,'Elenco giocatori'!$B$2:$H$1308,2,FALSE),"")</f>
        <v>BRUNO GIOVANNI</v>
      </c>
      <c r="E142" s="69" t="str">
        <f>IF(C142&lt;&gt;"",VLOOKUP($C142,'Elenco giocatori'!$B$2:$H$1308,4,FALSE),"")</f>
        <v>M/C</v>
      </c>
      <c r="F142" s="69">
        <f>IF(C142&lt;&gt;"",VLOOKUP($E142,'Elenco giocatori'!$J$2:$K$5,2,FALSE),"")</f>
        <v>10</v>
      </c>
      <c r="G142" s="69">
        <f>IF(C142&lt;&gt;"",VLOOKUP($C142,'Elenco giocatori'!$B$2:$H$1308,7,FALSE),"")</f>
        <v>0</v>
      </c>
      <c r="H142" s="70">
        <v>6</v>
      </c>
      <c r="I142" s="71">
        <v>1019</v>
      </c>
      <c r="J142" s="26">
        <f t="shared" si="4"/>
        <v>1079</v>
      </c>
      <c r="K142" s="70">
        <f>IF(C142&lt;&gt;"",SUM(J142:J144),"")</f>
        <v>3131</v>
      </c>
      <c r="L142" s="214">
        <f>IF(C142&lt;&gt;"",SUM(J142:J144),"")</f>
        <v>3131</v>
      </c>
    </row>
    <row r="143" spans="1:12" ht="15" customHeight="1">
      <c r="A143" s="217"/>
      <c r="B143" s="73" t="str">
        <f>IF(C143&lt;&gt;"",VLOOKUP($C143,'Elenco giocatori'!$B$2:$H$1308,3,FALSE),"")</f>
        <v>A.S. The Monsters</v>
      </c>
      <c r="C143" s="83" t="s">
        <v>390</v>
      </c>
      <c r="D143" s="73" t="str">
        <f>IF(C143&lt;&gt;"",VLOOKUP($C143,'Elenco giocatori'!$B$2:$H$1308,2,FALSE),"")</f>
        <v>FIORE CORRADO</v>
      </c>
      <c r="E143" s="74" t="str">
        <f>IF(C143&lt;&gt;"",VLOOKUP($C143,'Elenco giocatori'!$B$2:$H$1308,4,FALSE),"")</f>
        <v>M/D</v>
      </c>
      <c r="F143" s="74">
        <f>IF(C143&lt;&gt;"",VLOOKUP($E143,'Elenco giocatori'!$J$2:$K$5,2,FALSE),"")</f>
        <v>15</v>
      </c>
      <c r="G143" s="74">
        <f>IF(C143&lt;&gt;"",VLOOKUP($C143,'Elenco giocatori'!$B$2:$H$1308,7,FALSE),"")</f>
        <v>0</v>
      </c>
      <c r="H143" s="75">
        <v>6</v>
      </c>
      <c r="I143" s="76">
        <v>941</v>
      </c>
      <c r="J143" s="26">
        <f t="shared" si="4"/>
        <v>1031</v>
      </c>
      <c r="K143" s="26">
        <f>K142</f>
        <v>3131</v>
      </c>
      <c r="L143" s="215"/>
    </row>
    <row r="144" spans="1:12" ht="15" customHeight="1">
      <c r="A144" s="208"/>
      <c r="B144" s="45" t="str">
        <f>IF(C144&lt;&gt;"",VLOOKUP($C144,'Elenco giocatori'!$B$2:$H$1308,3,FALSE),"")</f>
        <v>A.S. The Monsters</v>
      </c>
      <c r="C144" s="83" t="s">
        <v>392</v>
      </c>
      <c r="D144" s="45" t="str">
        <f>IF(C144&lt;&gt;"",VLOOKUP($C144,'Elenco giocatori'!$B$2:$H$1308,2,FALSE),"")</f>
        <v>GALLO SEBASTIANO</v>
      </c>
      <c r="E144" s="46" t="str">
        <f>IF(C144&lt;&gt;"",VLOOKUP($C144,'Elenco giocatori'!$B$2:$H$1308,4,FALSE),"")</f>
        <v>M/C</v>
      </c>
      <c r="F144" s="46">
        <f>IF(C144&lt;&gt;"",VLOOKUP($E144,'Elenco giocatori'!$J$2:$K$5,2,FALSE),"")</f>
        <v>10</v>
      </c>
      <c r="G144" s="46">
        <f>IF(C144&lt;&gt;"",VLOOKUP($C144,'Elenco giocatori'!$B$2:$H$1308,7,FALSE),"")</f>
        <v>0</v>
      </c>
      <c r="H144" s="77">
        <v>6</v>
      </c>
      <c r="I144" s="78">
        <v>961</v>
      </c>
      <c r="J144" s="30">
        <f t="shared" si="4"/>
        <v>1021</v>
      </c>
      <c r="K144" s="30">
        <f>K143</f>
        <v>3131</v>
      </c>
      <c r="L144" s="216"/>
    </row>
    <row r="145" spans="1:12" ht="15" customHeight="1">
      <c r="A145" s="207">
        <v>47</v>
      </c>
      <c r="B145" s="68" t="str">
        <f>IF(C145&lt;&gt;"",VLOOKUP($C145,'Elenco giocatori'!$B$2:$H$1308,3,FALSE),"")</f>
        <v>Linea Blu</v>
      </c>
      <c r="C145" s="69" t="s">
        <v>2531</v>
      </c>
      <c r="D145" s="68" t="str">
        <f>IF(C145&lt;&gt;"",VLOOKUP($C145,'Elenco giocatori'!$B$2:$H$1308,2,FALSE),"")</f>
        <v>SERRANI UMBERTO</v>
      </c>
      <c r="E145" s="69" t="str">
        <f>IF(C145&lt;&gt;"",VLOOKUP($C145,'Elenco giocatori'!$B$2:$H$1308,4,FALSE),"")</f>
        <v>M/D</v>
      </c>
      <c r="F145" s="69">
        <f>IF(C145&lt;&gt;"",VLOOKUP($E145,'Elenco giocatori'!$J$2:$K$5,2,FALSE),"")</f>
        <v>15</v>
      </c>
      <c r="G145" s="69">
        <f>IF(C145&lt;&gt;"",VLOOKUP($C145,'Elenco giocatori'!$B$2:$H$1308,7,FALSE),"")</f>
        <v>8</v>
      </c>
      <c r="H145" s="70">
        <v>6</v>
      </c>
      <c r="I145" s="71">
        <v>1038</v>
      </c>
      <c r="J145" s="72">
        <f t="shared" si="4"/>
        <v>1176</v>
      </c>
      <c r="K145" s="70">
        <f>IF(C145&lt;&gt;"",SUM(J145:J147),"")</f>
        <v>2944</v>
      </c>
      <c r="L145" s="214">
        <f>IF(C145&lt;&gt;"",SUM(J145:J147),"")</f>
        <v>2944</v>
      </c>
    </row>
    <row r="146" spans="1:12" ht="15" customHeight="1">
      <c r="A146" s="217"/>
      <c r="B146" s="73" t="str">
        <f>IF(C146&lt;&gt;"",VLOOKUP($C146,'Elenco giocatori'!$B$2:$H$1308,3,FALSE),"")</f>
        <v>New Primavera</v>
      </c>
      <c r="C146" s="74" t="s">
        <v>2230</v>
      </c>
      <c r="D146" s="73" t="str">
        <f>IF(C146&lt;&gt;"",VLOOKUP($C146,'Elenco giocatori'!$B$2:$H$1308,2,FALSE),"")</f>
        <v>MALANDRA LUCIO</v>
      </c>
      <c r="E146" s="74" t="str">
        <f>IF(C146&lt;&gt;"",VLOOKUP($C146,'Elenco giocatori'!$B$2:$H$1308,4,FALSE),"")</f>
        <v>M/D</v>
      </c>
      <c r="F146" s="74">
        <f>IF(C146&lt;&gt;"",VLOOKUP($E146,'Elenco giocatori'!$J$2:$K$5,2,FALSE),"")</f>
        <v>15</v>
      </c>
      <c r="G146" s="74">
        <f>IF(C146&lt;&gt;"",VLOOKUP($C146,'Elenco giocatori'!$B$2:$H$1308,7,FALSE),"")</f>
        <v>0</v>
      </c>
      <c r="H146" s="75">
        <v>6</v>
      </c>
      <c r="I146" s="76">
        <v>970</v>
      </c>
      <c r="J146" s="26">
        <f t="shared" si="4"/>
        <v>1060</v>
      </c>
      <c r="K146" s="26">
        <f>K145</f>
        <v>2944</v>
      </c>
      <c r="L146" s="215"/>
    </row>
    <row r="147" spans="1:12" ht="15" customHeight="1">
      <c r="A147" s="208"/>
      <c r="B147" s="45" t="str">
        <f>IF(C147&lt;&gt;"",VLOOKUP($C147,'Elenco giocatori'!$B$2:$H$1308,3,FALSE),"")</f>
        <v>Linea Blu</v>
      </c>
      <c r="C147" s="46" t="s">
        <v>2425</v>
      </c>
      <c r="D147" s="45" t="str">
        <f>IF(C147&lt;&gt;"",VLOOKUP($C147,'Elenco giocatori'!$B$2:$H$1308,2,FALSE),"")</f>
        <v>BATTAGLIA LUIGI</v>
      </c>
      <c r="E147" s="46" t="str">
        <f>IF(C147&lt;&gt;"",VLOOKUP($C147,'Elenco giocatori'!$B$2:$H$1308,4,FALSE),"")</f>
        <v>M/C</v>
      </c>
      <c r="F147" s="46">
        <f>IF(C147&lt;&gt;"",VLOOKUP($E147,'Elenco giocatori'!$J$2:$K$5,2,FALSE),"")</f>
        <v>10</v>
      </c>
      <c r="G147" s="46">
        <f>IF(C147&lt;&gt;"",VLOOKUP($C147,'Elenco giocatori'!$B$2:$H$1308,7,FALSE),"")</f>
        <v>1</v>
      </c>
      <c r="H147" s="77">
        <v>4</v>
      </c>
      <c r="I147" s="78">
        <v>664</v>
      </c>
      <c r="J147" s="30">
        <f t="shared" si="4"/>
        <v>708</v>
      </c>
      <c r="K147" s="30">
        <f>K146</f>
        <v>2944</v>
      </c>
      <c r="L147" s="216"/>
    </row>
    <row r="148" spans="1:12" ht="15" customHeight="1">
      <c r="A148" s="207">
        <v>48</v>
      </c>
      <c r="B148" s="68" t="str">
        <f>IF(C148&lt;&gt;"",VLOOKUP($C148,'Elenco giocatori'!$B$2:$H$1308,3,FALSE),"")</f>
        <v>B.C. Woodpecker</v>
      </c>
      <c r="C148" s="69" t="s">
        <v>2591</v>
      </c>
      <c r="D148" s="68" t="str">
        <f>IF(C148&lt;&gt;"",VLOOKUP($C148,'Elenco giocatori'!$B$2:$H$1308,2,FALSE),"")</f>
        <v>PUCA MASSIMO</v>
      </c>
      <c r="E148" s="69" t="str">
        <f>IF(C148&lt;&gt;"",VLOOKUP($C148,'Elenco giocatori'!$B$2:$H$1308,4,FALSE),"")</f>
        <v>M/B</v>
      </c>
      <c r="F148" s="69">
        <f>IF(C148&lt;&gt;"",VLOOKUP($E148,'Elenco giocatori'!$J$2:$K$5,2,FALSE),"")</f>
        <v>5</v>
      </c>
      <c r="G148" s="69">
        <f>IF(C148&lt;&gt;"",VLOOKUP($C148,'Elenco giocatori'!$B$2:$H$1308,7,FALSE),"")</f>
        <v>0</v>
      </c>
      <c r="H148" s="70">
        <v>6</v>
      </c>
      <c r="I148" s="71">
        <v>1192</v>
      </c>
      <c r="J148" s="72">
        <f t="shared" si="4"/>
        <v>1222</v>
      </c>
      <c r="K148" s="70">
        <f>IF(C148&lt;&gt;"",SUM(J148:J150),"")</f>
        <v>2426</v>
      </c>
      <c r="L148" s="214">
        <f>IF(C148&lt;&gt;"",SUM(J148:J150),"")</f>
        <v>2426</v>
      </c>
    </row>
    <row r="149" spans="1:12" ht="15" customHeight="1">
      <c r="A149" s="217"/>
      <c r="B149" s="73" t="str">
        <f>IF(C149&lt;&gt;"",VLOOKUP($C149,'Elenco giocatori'!$B$2:$H$1308,3,FALSE),"")</f>
        <v>B.C. Silver Fox</v>
      </c>
      <c r="C149" s="74" t="s">
        <v>1173</v>
      </c>
      <c r="D149" s="73" t="str">
        <f>IF(C149&lt;&gt;"",VLOOKUP($C149,'Elenco giocatori'!$B$2:$H$1308,2,FALSE),"")</f>
        <v>PRIMAVERA FABIO</v>
      </c>
      <c r="E149" s="74" t="str">
        <f>IF(C149&lt;&gt;"",VLOOKUP($C149,'Elenco giocatori'!$B$2:$H$1308,4,FALSE),"")</f>
        <v>M/C</v>
      </c>
      <c r="F149" s="74">
        <f>IF(C149&lt;&gt;"",VLOOKUP($E149,'Elenco giocatori'!$J$2:$K$5,2,FALSE),"")</f>
        <v>10</v>
      </c>
      <c r="G149" s="74">
        <f>IF(C149&lt;&gt;"",VLOOKUP($C149,'Elenco giocatori'!$B$2:$H$1308,7,FALSE),"")</f>
        <v>0</v>
      </c>
      <c r="H149" s="75">
        <v>6</v>
      </c>
      <c r="I149" s="76">
        <v>1144</v>
      </c>
      <c r="J149" s="26">
        <f t="shared" si="4"/>
        <v>1204</v>
      </c>
      <c r="K149" s="26">
        <f>K148</f>
        <v>2426</v>
      </c>
      <c r="L149" s="215"/>
    </row>
    <row r="150" spans="1:12" ht="15" customHeight="1">
      <c r="A150" s="208"/>
      <c r="B150" s="45">
        <f>IF(C150&lt;&gt;"",VLOOKUP($C150,'Elenco giocatori'!$B$2:$H$1308,3,FALSE),"")</f>
      </c>
      <c r="C150" s="46"/>
      <c r="D150" s="45">
        <f>IF(C150&lt;&gt;"",VLOOKUP($C150,'Elenco giocatori'!$B$2:$H$1308,2,FALSE),"")</f>
      </c>
      <c r="E150" s="46">
        <f>IF(C150&lt;&gt;"",VLOOKUP($C150,'Elenco giocatori'!$B$2:$H$1308,4,FALSE),"")</f>
      </c>
      <c r="F150" s="46">
        <f>IF(C150&lt;&gt;"",VLOOKUP($E150,'Elenco giocatori'!$J$2:$K$5,2,FALSE),"")</f>
      </c>
      <c r="G150" s="46">
        <f>IF(C150&lt;&gt;"",VLOOKUP($C150,'Elenco giocatori'!$B$2:$H$1308,7,FALSE),"")</f>
      </c>
      <c r="H150" s="77"/>
      <c r="I150" s="78"/>
      <c r="J150" s="30">
        <f t="shared" si="4"/>
      </c>
      <c r="K150" s="30">
        <f>K149</f>
        <v>2426</v>
      </c>
      <c r="L150" s="218"/>
    </row>
  </sheetData>
  <sheetProtection/>
  <mergeCells count="103">
    <mergeCell ref="A145:A147"/>
    <mergeCell ref="L145:L147"/>
    <mergeCell ref="A148:A150"/>
    <mergeCell ref="L148:L150"/>
    <mergeCell ref="A136:A138"/>
    <mergeCell ref="L136:L138"/>
    <mergeCell ref="A139:A141"/>
    <mergeCell ref="L139:L141"/>
    <mergeCell ref="A142:A144"/>
    <mergeCell ref="L142:L144"/>
    <mergeCell ref="A127:A129"/>
    <mergeCell ref="L127:L129"/>
    <mergeCell ref="A130:A132"/>
    <mergeCell ref="L130:L132"/>
    <mergeCell ref="A133:A135"/>
    <mergeCell ref="L133:L135"/>
    <mergeCell ref="A118:A120"/>
    <mergeCell ref="L118:L120"/>
    <mergeCell ref="A121:A123"/>
    <mergeCell ref="L121:L123"/>
    <mergeCell ref="A124:A126"/>
    <mergeCell ref="L124:L126"/>
    <mergeCell ref="A109:A111"/>
    <mergeCell ref="L109:L111"/>
    <mergeCell ref="A112:A114"/>
    <mergeCell ref="L112:L114"/>
    <mergeCell ref="A115:A117"/>
    <mergeCell ref="L115:L117"/>
    <mergeCell ref="A100:A102"/>
    <mergeCell ref="L100:L102"/>
    <mergeCell ref="A103:A105"/>
    <mergeCell ref="L103:L105"/>
    <mergeCell ref="A106:A108"/>
    <mergeCell ref="L106:L108"/>
    <mergeCell ref="A91:A93"/>
    <mergeCell ref="L91:L93"/>
    <mergeCell ref="A94:A96"/>
    <mergeCell ref="L94:L96"/>
    <mergeCell ref="A97:A99"/>
    <mergeCell ref="L97:L99"/>
    <mergeCell ref="A82:A84"/>
    <mergeCell ref="L82:L84"/>
    <mergeCell ref="A85:A87"/>
    <mergeCell ref="L85:L87"/>
    <mergeCell ref="A88:A90"/>
    <mergeCell ref="L88:L90"/>
    <mergeCell ref="A73:A75"/>
    <mergeCell ref="L73:L75"/>
    <mergeCell ref="A76:A78"/>
    <mergeCell ref="L76:L78"/>
    <mergeCell ref="A79:A81"/>
    <mergeCell ref="L79:L81"/>
    <mergeCell ref="A64:A66"/>
    <mergeCell ref="L64:L66"/>
    <mergeCell ref="A67:A69"/>
    <mergeCell ref="L67:L69"/>
    <mergeCell ref="A70:A72"/>
    <mergeCell ref="L70:L72"/>
    <mergeCell ref="A55:A57"/>
    <mergeCell ref="L55:L57"/>
    <mergeCell ref="A58:A60"/>
    <mergeCell ref="L58:L60"/>
    <mergeCell ref="A61:A63"/>
    <mergeCell ref="L61:L63"/>
    <mergeCell ref="A46:A48"/>
    <mergeCell ref="L46:L48"/>
    <mergeCell ref="A49:A51"/>
    <mergeCell ref="L49:L51"/>
    <mergeCell ref="A52:A54"/>
    <mergeCell ref="L52:L54"/>
    <mergeCell ref="A37:A39"/>
    <mergeCell ref="L37:L39"/>
    <mergeCell ref="A40:A42"/>
    <mergeCell ref="L40:L42"/>
    <mergeCell ref="A43:A45"/>
    <mergeCell ref="L43:L45"/>
    <mergeCell ref="A34:A36"/>
    <mergeCell ref="L34:L36"/>
    <mergeCell ref="A25:A27"/>
    <mergeCell ref="L25:L27"/>
    <mergeCell ref="A28:A30"/>
    <mergeCell ref="L28:L30"/>
    <mergeCell ref="A31:A33"/>
    <mergeCell ref="L31:L33"/>
    <mergeCell ref="A16:A18"/>
    <mergeCell ref="L16:L18"/>
    <mergeCell ref="A19:A21"/>
    <mergeCell ref="L19:L21"/>
    <mergeCell ref="A22:A24"/>
    <mergeCell ref="L22:L24"/>
    <mergeCell ref="A7:A9"/>
    <mergeCell ref="L7:L9"/>
    <mergeCell ref="A10:A12"/>
    <mergeCell ref="L10:L12"/>
    <mergeCell ref="A13:A15"/>
    <mergeCell ref="L13:L15"/>
    <mergeCell ref="A1:H3"/>
    <mergeCell ref="J1:L1"/>
    <mergeCell ref="J2:L2"/>
    <mergeCell ref="J3:L3"/>
    <mergeCell ref="A4:H5"/>
    <mergeCell ref="J4:L4"/>
    <mergeCell ref="J5:L5"/>
  </mergeCells>
  <printOptions/>
  <pageMargins left="0.33" right="0.1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UFFICIO</cp:lastModifiedBy>
  <cp:lastPrinted>2013-11-03T12:32:53Z</cp:lastPrinted>
  <dcterms:created xsi:type="dcterms:W3CDTF">2013-10-16T08:44:43Z</dcterms:created>
  <dcterms:modified xsi:type="dcterms:W3CDTF">2013-11-03T13:17:39Z</dcterms:modified>
  <cp:category/>
  <cp:version/>
  <cp:contentType/>
  <cp:contentStatus/>
</cp:coreProperties>
</file>